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许昌学院附属中学" sheetId="1" r:id="rId1"/>
    <sheet name="邓庄乡中心学校" sheetId="2" r:id="rId2"/>
    <sheet name="实验学校中学部" sheetId="3" r:id="rId3"/>
    <sheet name="新东街学校" sheetId="5" r:id="rId4"/>
    <sheet name="许昌市郊菅庄小学" sheetId="6" r:id="rId5"/>
    <sheet name="学府街小学" sheetId="7" r:id="rId6"/>
    <sheet name="实验学校小学部" sheetId="8" r:id="rId7"/>
    <sheet name="将官池镇中心小学" sheetId="9" r:id="rId8"/>
    <sheet name="邓庄乡大张小学" sheetId="12" r:id="rId9"/>
    <sheet name="邓庄乡李庄小学" sheetId="13" r:id="rId10"/>
    <sheet name="邓庄乡田庄小学" sheetId="14" r:id="rId11"/>
    <sheet name="邓庄乡新郭小学" sheetId="15" r:id="rId12"/>
    <sheet name="邓庄乡许庄小学" sheetId="16" r:id="rId13"/>
    <sheet name="邓庄乡于庄小学" sheetId="17" r:id="rId14"/>
  </sheets>
  <calcPr calcId="144525"/>
</workbook>
</file>

<file path=xl/sharedStrings.xml><?xml version="1.0" encoding="utf-8"?>
<sst xmlns="http://schemas.openxmlformats.org/spreadsheetml/2006/main" count="923">
  <si>
    <t>附件1：</t>
  </si>
  <si>
    <t>许昌学院附属中学</t>
  </si>
  <si>
    <t>语文岗位</t>
  </si>
  <si>
    <t>序号</t>
  </si>
  <si>
    <t>考生姓名</t>
  </si>
  <si>
    <t>准考证号</t>
  </si>
  <si>
    <t>笔试成绩</t>
  </si>
  <si>
    <t>焦巧鸽</t>
  </si>
  <si>
    <t>10101010322</t>
  </si>
  <si>
    <t>76.6</t>
  </si>
  <si>
    <t>李景艳</t>
  </si>
  <si>
    <t>10101010401</t>
  </si>
  <si>
    <t>71.5</t>
  </si>
  <si>
    <t>王宋晓</t>
  </si>
  <si>
    <t>10101010815</t>
  </si>
  <si>
    <t>李曼</t>
  </si>
  <si>
    <t>10101010406</t>
  </si>
  <si>
    <t>70</t>
  </si>
  <si>
    <t>张妙苗</t>
  </si>
  <si>
    <t>10101011029</t>
  </si>
  <si>
    <t>李晓彤</t>
  </si>
  <si>
    <t>10101010420</t>
  </si>
  <si>
    <t>65.3</t>
  </si>
  <si>
    <t>郭建伟</t>
  </si>
  <si>
    <t>10101010220</t>
  </si>
  <si>
    <t>64.6</t>
  </si>
  <si>
    <t>李梦青</t>
  </si>
  <si>
    <t>10101010409</t>
  </si>
  <si>
    <t>徐会娟</t>
  </si>
  <si>
    <t>10101010914</t>
  </si>
  <si>
    <t>62.4</t>
  </si>
  <si>
    <t>张照聪</t>
  </si>
  <si>
    <t>10101011121</t>
  </si>
  <si>
    <t>62.1</t>
  </si>
  <si>
    <t>刘雪丽</t>
  </si>
  <si>
    <t>10101010521</t>
  </si>
  <si>
    <t>61.9</t>
  </si>
  <si>
    <t>张天</t>
  </si>
  <si>
    <t>10101011105</t>
  </si>
  <si>
    <t>61</t>
  </si>
  <si>
    <t>皮海燕</t>
  </si>
  <si>
    <t>10101010622</t>
  </si>
  <si>
    <t>60.5</t>
  </si>
  <si>
    <t>吴琳</t>
  </si>
  <si>
    <t>10101010901</t>
  </si>
  <si>
    <t>周琼</t>
  </si>
  <si>
    <t>10101011213</t>
  </si>
  <si>
    <t>韩丽美</t>
  </si>
  <si>
    <t>10101010230</t>
  </si>
  <si>
    <t>58.8</t>
  </si>
  <si>
    <t>赵晓慧</t>
  </si>
  <si>
    <t>10101011130</t>
  </si>
  <si>
    <t>55.7</t>
  </si>
  <si>
    <t>沙丽丽</t>
  </si>
  <si>
    <t>10101010701</t>
  </si>
  <si>
    <t>55.5</t>
  </si>
  <si>
    <t>数学岗位</t>
  </si>
  <si>
    <t>陈莉辉</t>
  </si>
  <si>
    <t>10102010120</t>
  </si>
  <si>
    <t>75.4</t>
  </si>
  <si>
    <t>娄云霞</t>
  </si>
  <si>
    <t>10102010528</t>
  </si>
  <si>
    <t>丁艳玲</t>
  </si>
  <si>
    <t>10102010201</t>
  </si>
  <si>
    <t>张艳艳</t>
  </si>
  <si>
    <t>10102011116</t>
  </si>
  <si>
    <t>65.9</t>
  </si>
  <si>
    <t>李亚文</t>
  </si>
  <si>
    <t>10102010423</t>
  </si>
  <si>
    <t>64</t>
  </si>
  <si>
    <t>赵亚君</t>
  </si>
  <si>
    <t>10102011202</t>
  </si>
  <si>
    <t>62.7</t>
  </si>
  <si>
    <t>郭小影</t>
  </si>
  <si>
    <t>10102010226</t>
  </si>
  <si>
    <t>张敏</t>
  </si>
  <si>
    <t>10102011030</t>
  </si>
  <si>
    <t>61.2</t>
  </si>
  <si>
    <t>李秋萍</t>
  </si>
  <si>
    <t>10102010414</t>
  </si>
  <si>
    <t>60.9</t>
  </si>
  <si>
    <t>邓红霞</t>
  </si>
  <si>
    <t>10102010128</t>
  </si>
  <si>
    <t>59.5</t>
  </si>
  <si>
    <t>冯婷婷</t>
  </si>
  <si>
    <t>10102010208</t>
  </si>
  <si>
    <t>59.3</t>
  </si>
  <si>
    <t>李鹏燕</t>
  </si>
  <si>
    <t>10102010413</t>
  </si>
  <si>
    <t>58.2</t>
  </si>
  <si>
    <t>英语岗位</t>
  </si>
  <si>
    <t>尚冠域</t>
  </si>
  <si>
    <t>10103010702</t>
  </si>
  <si>
    <t>75.1</t>
  </si>
  <si>
    <t>忽海访</t>
  </si>
  <si>
    <t>10103010312</t>
  </si>
  <si>
    <t>73</t>
  </si>
  <si>
    <t>张贞</t>
  </si>
  <si>
    <t>10103011122</t>
  </si>
  <si>
    <t>69.5</t>
  </si>
  <si>
    <t>邢亚丽</t>
  </si>
  <si>
    <t>10103010913</t>
  </si>
  <si>
    <t>69.3</t>
  </si>
  <si>
    <t>袁潘雅</t>
  </si>
  <si>
    <t>10103011012</t>
  </si>
  <si>
    <t>68.5</t>
  </si>
  <si>
    <t>吕鸽</t>
  </si>
  <si>
    <t>10103010605</t>
  </si>
  <si>
    <t>66.5</t>
  </si>
  <si>
    <t>物理岗位</t>
  </si>
  <si>
    <t>李文正</t>
  </si>
  <si>
    <t>10104010416</t>
  </si>
  <si>
    <t>67</t>
  </si>
  <si>
    <t>张俊豪</t>
  </si>
  <si>
    <t>10104011025</t>
  </si>
  <si>
    <t>66.9</t>
  </si>
  <si>
    <t>张伟伟</t>
  </si>
  <si>
    <t>10104011107</t>
  </si>
  <si>
    <t>62.5</t>
  </si>
  <si>
    <t>周柯</t>
  </si>
  <si>
    <t>10104011211</t>
  </si>
  <si>
    <t>刘金鹏</t>
  </si>
  <si>
    <t>10104010510</t>
  </si>
  <si>
    <t>54</t>
  </si>
  <si>
    <t>王培妍</t>
  </si>
  <si>
    <t>10104010812</t>
  </si>
  <si>
    <t>政治岗位</t>
  </si>
  <si>
    <t>侯亚娟</t>
  </si>
  <si>
    <t>10105010311</t>
  </si>
  <si>
    <t>78</t>
  </si>
  <si>
    <t>蒋彦杰</t>
  </si>
  <si>
    <t>10105010320</t>
  </si>
  <si>
    <t>张亚博</t>
  </si>
  <si>
    <t>10105011114</t>
  </si>
  <si>
    <t>69.4</t>
  </si>
  <si>
    <t>张雨梦</t>
  </si>
  <si>
    <t>10105011118</t>
  </si>
  <si>
    <t>68.6</t>
  </si>
  <si>
    <t>鲁艳培</t>
  </si>
  <si>
    <t>10105010529</t>
  </si>
  <si>
    <t>67.9</t>
  </si>
  <si>
    <t>李彦利</t>
  </si>
  <si>
    <t>10105010426</t>
  </si>
  <si>
    <t>历史岗位</t>
  </si>
  <si>
    <t>高景歌</t>
  </si>
  <si>
    <t>10106010213</t>
  </si>
  <si>
    <t>尹翠丽</t>
  </si>
  <si>
    <t>10106011004</t>
  </si>
  <si>
    <t>72.3</t>
  </si>
  <si>
    <t>韩萌圆</t>
  </si>
  <si>
    <t>10106010301</t>
  </si>
  <si>
    <t>伽帅彤</t>
  </si>
  <si>
    <t>10106010211</t>
  </si>
  <si>
    <t>65.2</t>
  </si>
  <si>
    <t>邹艳</t>
  </si>
  <si>
    <t>10106011221</t>
  </si>
  <si>
    <t>63.3</t>
  </si>
  <si>
    <t>陈金歌</t>
  </si>
  <si>
    <t>10106010119</t>
  </si>
  <si>
    <t>62.6</t>
  </si>
  <si>
    <t>地理岗位</t>
  </si>
  <si>
    <t>庄红娟</t>
  </si>
  <si>
    <t>10107011220</t>
  </si>
  <si>
    <t>李静</t>
  </si>
  <si>
    <t>10107010402</t>
  </si>
  <si>
    <t>65.7</t>
  </si>
  <si>
    <t>王雅琦</t>
  </si>
  <si>
    <t>10107010821</t>
  </si>
  <si>
    <t>63.7</t>
  </si>
  <si>
    <t>李蕾</t>
  </si>
  <si>
    <t>10107010403</t>
  </si>
  <si>
    <t>62.9</t>
  </si>
  <si>
    <t>孙雪平</t>
  </si>
  <si>
    <t>10107010717</t>
  </si>
  <si>
    <t>白晓山</t>
  </si>
  <si>
    <t>10107010106</t>
  </si>
  <si>
    <t>59.1</t>
  </si>
  <si>
    <t>生物岗位</t>
  </si>
  <si>
    <t>赵璐</t>
  </si>
  <si>
    <t>10108011124</t>
  </si>
  <si>
    <t>70.7</t>
  </si>
  <si>
    <t>郭晓波</t>
  </si>
  <si>
    <t>10108010227</t>
  </si>
  <si>
    <t>67.3</t>
  </si>
  <si>
    <t>马玉凤</t>
  </si>
  <si>
    <t>10108010610</t>
  </si>
  <si>
    <t>杨玲芳</t>
  </si>
  <si>
    <t>10108010924</t>
  </si>
  <si>
    <t>62</t>
  </si>
  <si>
    <t>赵亚楠</t>
  </si>
  <si>
    <t>10108011203</t>
  </si>
  <si>
    <t>61.6</t>
  </si>
  <si>
    <t>张晓宁</t>
  </si>
  <si>
    <t>10108011110</t>
  </si>
  <si>
    <t>59.6</t>
  </si>
  <si>
    <t>化学岗位</t>
  </si>
  <si>
    <t>梁骄骄</t>
  </si>
  <si>
    <t>10109010503</t>
  </si>
  <si>
    <t>63.9</t>
  </si>
  <si>
    <t>史丹阳</t>
  </si>
  <si>
    <t>10109010707</t>
  </si>
  <si>
    <t>63.4</t>
  </si>
  <si>
    <t>安梦鸽</t>
  </si>
  <si>
    <t>10109010103</t>
  </si>
  <si>
    <t>53.3</t>
  </si>
  <si>
    <t>美术岗位</t>
  </si>
  <si>
    <t>赵小钰</t>
  </si>
  <si>
    <t>10110011129</t>
  </si>
  <si>
    <t>73.6</t>
  </si>
  <si>
    <t>杜应许</t>
  </si>
  <si>
    <t>10110010205</t>
  </si>
  <si>
    <t>71.9</t>
  </si>
  <si>
    <t>石高志</t>
  </si>
  <si>
    <t>10110010705</t>
  </si>
  <si>
    <t>70.9</t>
  </si>
  <si>
    <t>体育岗位</t>
  </si>
  <si>
    <t>和悦</t>
  </si>
  <si>
    <t>10111010308</t>
  </si>
  <si>
    <t>66.3</t>
  </si>
  <si>
    <t>殷松洋</t>
  </si>
  <si>
    <t>10111011003</t>
  </si>
  <si>
    <t>王敏</t>
  </si>
  <si>
    <t>10111010811</t>
  </si>
  <si>
    <t>邓庄乡中心学校</t>
  </si>
  <si>
    <t>刘宇</t>
  </si>
  <si>
    <t>10201010524</t>
  </si>
  <si>
    <t>67.4</t>
  </si>
  <si>
    <t>胡倩倩</t>
  </si>
  <si>
    <t>10201010314</t>
  </si>
  <si>
    <t>孙田田</t>
  </si>
  <si>
    <t>10201010716</t>
  </si>
  <si>
    <t>64.4</t>
  </si>
  <si>
    <t>肖赛赛</t>
  </si>
  <si>
    <t>10201010907</t>
  </si>
  <si>
    <t>吴可</t>
  </si>
  <si>
    <t>10201011217</t>
  </si>
  <si>
    <t>60.2</t>
  </si>
  <si>
    <t>许尚楠</t>
  </si>
  <si>
    <t>10201010919</t>
  </si>
  <si>
    <t>55.4</t>
  </si>
  <si>
    <t>赵梦玉</t>
  </si>
  <si>
    <t>10201011127</t>
  </si>
  <si>
    <t>52.7</t>
  </si>
  <si>
    <t>徐敏</t>
  </si>
  <si>
    <t>10201010916</t>
  </si>
  <si>
    <t>45.4</t>
  </si>
  <si>
    <t>王姣龙</t>
  </si>
  <si>
    <t>10204010728</t>
  </si>
  <si>
    <t>伽永涛</t>
  </si>
  <si>
    <t>10204010212</t>
  </si>
  <si>
    <t>张进舒</t>
  </si>
  <si>
    <t>10204011024</t>
  </si>
  <si>
    <t>56.6</t>
  </si>
  <si>
    <t>实验学校中学部</t>
  </si>
  <si>
    <t>刘明明</t>
  </si>
  <si>
    <t>10301010513</t>
  </si>
  <si>
    <t>陈蓓</t>
  </si>
  <si>
    <t>10301010115</t>
  </si>
  <si>
    <t>75.3</t>
  </si>
  <si>
    <t>桑亚丽</t>
  </si>
  <si>
    <t>10301010629</t>
  </si>
  <si>
    <t>牛怡涵</t>
  </si>
  <si>
    <t>10301010619</t>
  </si>
  <si>
    <t>李璐璐</t>
  </si>
  <si>
    <t>10301010405</t>
  </si>
  <si>
    <t>70.1</t>
  </si>
  <si>
    <t>王璐</t>
  </si>
  <si>
    <t>10301010807</t>
  </si>
  <si>
    <t>海琳琳</t>
  </si>
  <si>
    <t>10301010229</t>
  </si>
  <si>
    <t>69.2</t>
  </si>
  <si>
    <t>刘筱</t>
  </si>
  <si>
    <t>10301010520</t>
  </si>
  <si>
    <t>任翠云</t>
  </si>
  <si>
    <t>10301011223</t>
  </si>
  <si>
    <t>65</t>
  </si>
  <si>
    <t>王笑哲</t>
  </si>
  <si>
    <t>10301010820</t>
  </si>
  <si>
    <t>64.5</t>
  </si>
  <si>
    <t>钦珊珊</t>
  </si>
  <si>
    <t>10301010624</t>
  </si>
  <si>
    <t>60.1</t>
  </si>
  <si>
    <t>马鹏博</t>
  </si>
  <si>
    <t>10301010606</t>
  </si>
  <si>
    <t>郑潇潇</t>
  </si>
  <si>
    <t>10301011206</t>
  </si>
  <si>
    <t>阎洁</t>
  </si>
  <si>
    <t>10301010922</t>
  </si>
  <si>
    <t>58.1</t>
  </si>
  <si>
    <t>刘哲</t>
  </si>
  <si>
    <t>10301010525</t>
  </si>
  <si>
    <t>58</t>
  </si>
  <si>
    <t>赵贝</t>
  </si>
  <si>
    <t>10301011123</t>
  </si>
  <si>
    <t>57.5</t>
  </si>
  <si>
    <t>王秋霞</t>
  </si>
  <si>
    <t>10301010814</t>
  </si>
  <si>
    <t>57</t>
  </si>
  <si>
    <t>田甜</t>
  </si>
  <si>
    <t>10301010720</t>
  </si>
  <si>
    <t>56.1</t>
  </si>
  <si>
    <t>潘甜甜</t>
  </si>
  <si>
    <t>10302010620</t>
  </si>
  <si>
    <t>任影影</t>
  </si>
  <si>
    <t>10302010627</t>
  </si>
  <si>
    <t>63.5</t>
  </si>
  <si>
    <t>孟育杰</t>
  </si>
  <si>
    <t>10302010612</t>
  </si>
  <si>
    <t>56.5</t>
  </si>
  <si>
    <t>时超</t>
  </si>
  <si>
    <t>10303010706</t>
  </si>
  <si>
    <t>71.3</t>
  </si>
  <si>
    <t>徐露洁</t>
  </si>
  <si>
    <t>10303010915</t>
  </si>
  <si>
    <t>王广源</t>
  </si>
  <si>
    <t>10303010725</t>
  </si>
  <si>
    <t>李明珠</t>
  </si>
  <si>
    <t>10303010411</t>
  </si>
  <si>
    <t>63.8</t>
  </si>
  <si>
    <t>肖影影</t>
  </si>
  <si>
    <t>10303010909</t>
  </si>
  <si>
    <t>63.6</t>
  </si>
  <si>
    <t>张鑫</t>
  </si>
  <si>
    <t>10303011112</t>
  </si>
  <si>
    <t>孙妍</t>
  </si>
  <si>
    <t>10305010718</t>
  </si>
  <si>
    <t>周晓燕</t>
  </si>
  <si>
    <t>10305011215</t>
  </si>
  <si>
    <t>陈凤晓</t>
  </si>
  <si>
    <t>10305010117</t>
  </si>
  <si>
    <t>69.1</t>
  </si>
  <si>
    <t>张小曼</t>
  </si>
  <si>
    <t>10305011109</t>
  </si>
  <si>
    <t>66.4</t>
  </si>
  <si>
    <t>赵萌萌</t>
  </si>
  <si>
    <t>10305011126</t>
  </si>
  <si>
    <t>陈颖</t>
  </si>
  <si>
    <t>10305010126</t>
  </si>
  <si>
    <t>樊伟伟</t>
  </si>
  <si>
    <t>10306010207</t>
  </si>
  <si>
    <t>66.6</t>
  </si>
  <si>
    <t>刘艳琼</t>
  </si>
  <si>
    <t>10306010522</t>
  </si>
  <si>
    <t>李川</t>
  </si>
  <si>
    <t>10306010328</t>
  </si>
  <si>
    <t>新东街学校</t>
  </si>
  <si>
    <t>丁梦梦</t>
  </si>
  <si>
    <t>20501011704</t>
  </si>
  <si>
    <t>75.6</t>
  </si>
  <si>
    <t>欧思晗</t>
  </si>
  <si>
    <t>20501011707</t>
  </si>
  <si>
    <t>王姣</t>
  </si>
  <si>
    <t>20501011301</t>
  </si>
  <si>
    <t>71.4</t>
  </si>
  <si>
    <t>陈彦</t>
  </si>
  <si>
    <t>20501011606</t>
  </si>
  <si>
    <t>暴远远</t>
  </si>
  <si>
    <t>20501011706</t>
  </si>
  <si>
    <t>刘莹</t>
  </si>
  <si>
    <t>20501011708</t>
  </si>
  <si>
    <t>68.9</t>
  </si>
  <si>
    <t>张琳</t>
  </si>
  <si>
    <t>20501011820</t>
  </si>
  <si>
    <t>68.1</t>
  </si>
  <si>
    <t>徐梦伟</t>
  </si>
  <si>
    <t>20501011529</t>
  </si>
  <si>
    <t>杨楠</t>
  </si>
  <si>
    <t>20501011302</t>
  </si>
  <si>
    <t>67.1</t>
  </si>
  <si>
    <t>张晓丽</t>
  </si>
  <si>
    <t>20501012228</t>
  </si>
  <si>
    <t>杨果果</t>
  </si>
  <si>
    <t>20501012404</t>
  </si>
  <si>
    <t>王芳</t>
  </si>
  <si>
    <t>20501012405</t>
  </si>
  <si>
    <t>贺瑞敏</t>
  </si>
  <si>
    <t>20501011705</t>
  </si>
  <si>
    <t>64.8</t>
  </si>
  <si>
    <t>乔佳</t>
  </si>
  <si>
    <t>20501011530</t>
  </si>
  <si>
    <t>64.7</t>
  </si>
  <si>
    <t>郭怡嘉</t>
  </si>
  <si>
    <t>20501012206</t>
  </si>
  <si>
    <t>63.2</t>
  </si>
  <si>
    <t>杨苗苗</t>
  </si>
  <si>
    <t>20501011408</t>
  </si>
  <si>
    <t>王文晓</t>
  </si>
  <si>
    <t>20501011817</t>
  </si>
  <si>
    <t>李亚楠</t>
  </si>
  <si>
    <t>20501011928</t>
  </si>
  <si>
    <t>程思思</t>
  </si>
  <si>
    <t>20501011815</t>
  </si>
  <si>
    <t>61.5</t>
  </si>
  <si>
    <t>洪燕</t>
  </si>
  <si>
    <t>20501012510</t>
  </si>
  <si>
    <t>60.4</t>
  </si>
  <si>
    <t>李瑞英</t>
  </si>
  <si>
    <t>20501012211</t>
  </si>
  <si>
    <t>60.3</t>
  </si>
  <si>
    <t>程梦果</t>
  </si>
  <si>
    <t>20502012120</t>
  </si>
  <si>
    <t>褚艳华</t>
  </si>
  <si>
    <t>20502012202</t>
  </si>
  <si>
    <t>攸晓曼</t>
  </si>
  <si>
    <t>20502012002</t>
  </si>
  <si>
    <t>63</t>
  </si>
  <si>
    <t>于方方</t>
  </si>
  <si>
    <t>20502012610</t>
  </si>
  <si>
    <t>翟璐瑶</t>
  </si>
  <si>
    <t>20502012820</t>
  </si>
  <si>
    <t>60.8</t>
  </si>
  <si>
    <t>穆亚南</t>
  </si>
  <si>
    <t>20502012116</t>
  </si>
  <si>
    <t>60.6</t>
  </si>
  <si>
    <t>王晗</t>
  </si>
  <si>
    <t>20502012915</t>
  </si>
  <si>
    <t>姜亚兵</t>
  </si>
  <si>
    <t>20502012919</t>
  </si>
  <si>
    <t>李源</t>
  </si>
  <si>
    <t>20502012806</t>
  </si>
  <si>
    <t>冯彩霞</t>
  </si>
  <si>
    <t>20502012425</t>
  </si>
  <si>
    <t>49.8</t>
  </si>
  <si>
    <t>张冬博</t>
  </si>
  <si>
    <t>20502012001</t>
  </si>
  <si>
    <t>49.6</t>
  </si>
  <si>
    <t>彭梦杰</t>
  </si>
  <si>
    <t>20502012316</t>
  </si>
  <si>
    <t>45.6</t>
  </si>
  <si>
    <t>李冰</t>
  </si>
  <si>
    <t>20503011909</t>
  </si>
  <si>
    <t>68.3</t>
  </si>
  <si>
    <t>朱燕燕</t>
  </si>
  <si>
    <t>20503012502</t>
  </si>
  <si>
    <t>邢丁园</t>
  </si>
  <si>
    <t>20503012601</t>
  </si>
  <si>
    <t>64.3</t>
  </si>
  <si>
    <t>张小彩</t>
  </si>
  <si>
    <t>20503012827</t>
  </si>
  <si>
    <t>王虹</t>
  </si>
  <si>
    <t>20503012124</t>
  </si>
  <si>
    <t>郭瑞玲</t>
  </si>
  <si>
    <t>20503012923</t>
  </si>
  <si>
    <t>57.2</t>
  </si>
  <si>
    <t>张靓</t>
  </si>
  <si>
    <t>20504012118</t>
  </si>
  <si>
    <t>57.1</t>
  </si>
  <si>
    <t>张云鹏</t>
  </si>
  <si>
    <t>20504012429</t>
  </si>
  <si>
    <t>53.7</t>
  </si>
  <si>
    <t>李旭冉</t>
  </si>
  <si>
    <t>20504011918</t>
  </si>
  <si>
    <t>51</t>
  </si>
  <si>
    <t>音乐岗位</t>
  </si>
  <si>
    <t>康梦心</t>
  </si>
  <si>
    <t>20505011410</t>
  </si>
  <si>
    <t>55.3</t>
  </si>
  <si>
    <t>韩丰璐</t>
  </si>
  <si>
    <t>20505012207</t>
  </si>
  <si>
    <t>51.3</t>
  </si>
  <si>
    <t>邓静</t>
  </si>
  <si>
    <t>20505011416</t>
  </si>
  <si>
    <t>50.7</t>
  </si>
  <si>
    <t>刘柯颍</t>
  </si>
  <si>
    <t>20506011305</t>
  </si>
  <si>
    <t>邹黎</t>
  </si>
  <si>
    <t>20506011413</t>
  </si>
  <si>
    <t>王思嘉</t>
  </si>
  <si>
    <t>20506012003</t>
  </si>
  <si>
    <t>69.7</t>
  </si>
  <si>
    <t>赵倩文</t>
  </si>
  <si>
    <t>20506012408</t>
  </si>
  <si>
    <t>李凯</t>
  </si>
  <si>
    <t>20506012704</t>
  </si>
  <si>
    <t>商明慧</t>
  </si>
  <si>
    <t>20506011710</t>
  </si>
  <si>
    <t>信息技术岗位</t>
  </si>
  <si>
    <t>王园园</t>
  </si>
  <si>
    <t>20507012810</t>
  </si>
  <si>
    <t>黄莹</t>
  </si>
  <si>
    <t>20507012826</t>
  </si>
  <si>
    <t>67.7</t>
  </si>
  <si>
    <t>雷芳</t>
  </si>
  <si>
    <t>20507012125</t>
  </si>
  <si>
    <t>许昌市郊菅庄小学</t>
  </si>
  <si>
    <t>于飞</t>
  </si>
  <si>
    <t>20601011611</t>
  </si>
  <si>
    <t>侯林柯</t>
  </si>
  <si>
    <t>20601011824</t>
  </si>
  <si>
    <t>王洁</t>
  </si>
  <si>
    <t>20601011825</t>
  </si>
  <si>
    <t>尚梦平</t>
  </si>
  <si>
    <t>20601012007</t>
  </si>
  <si>
    <t>65.6</t>
  </si>
  <si>
    <t>李欢欢</t>
  </si>
  <si>
    <t>20601012005</t>
  </si>
  <si>
    <t>周小亭</t>
  </si>
  <si>
    <t>20601012006</t>
  </si>
  <si>
    <t>59.9</t>
  </si>
  <si>
    <t>周爽</t>
  </si>
  <si>
    <t>20601011612</t>
  </si>
  <si>
    <t>56.2</t>
  </si>
  <si>
    <t>武靖绚</t>
  </si>
  <si>
    <t>20601011418</t>
  </si>
  <si>
    <t>56</t>
  </si>
  <si>
    <t>袁红宙</t>
  </si>
  <si>
    <t>20601011711</t>
  </si>
  <si>
    <t>55.8</t>
  </si>
  <si>
    <t>芦梦梦</t>
  </si>
  <si>
    <t>20602012428</t>
  </si>
  <si>
    <t>王海花</t>
  </si>
  <si>
    <t>20602012805</t>
  </si>
  <si>
    <t>李金伟</t>
  </si>
  <si>
    <t>20602012420</t>
  </si>
  <si>
    <t>张利君</t>
  </si>
  <si>
    <t>20602012227</t>
  </si>
  <si>
    <t>56.7</t>
  </si>
  <si>
    <t>杨亚楠</t>
  </si>
  <si>
    <t>20602012921</t>
  </si>
  <si>
    <t>周丹丹</t>
  </si>
  <si>
    <t>20602012330</t>
  </si>
  <si>
    <t>54.1</t>
  </si>
  <si>
    <t>范晓方</t>
  </si>
  <si>
    <t>20603012925</t>
  </si>
  <si>
    <t>79.8</t>
  </si>
  <si>
    <t>文真真</t>
  </si>
  <si>
    <t>20603012926</t>
  </si>
  <si>
    <t>73.4</t>
  </si>
  <si>
    <t>岳梦琳</t>
  </si>
  <si>
    <t>20603011811</t>
  </si>
  <si>
    <t>71.1</t>
  </si>
  <si>
    <t>邵斐</t>
  </si>
  <si>
    <t>20603011910</t>
  </si>
  <si>
    <t>刘宁</t>
  </si>
  <si>
    <t>20603012824</t>
  </si>
  <si>
    <t>黄淑鸽</t>
  </si>
  <si>
    <t>20603012723</t>
  </si>
  <si>
    <t>屈珂</t>
  </si>
  <si>
    <t>20605011425</t>
  </si>
  <si>
    <t>丁亚萍</t>
  </si>
  <si>
    <t>20605011423</t>
  </si>
  <si>
    <t>58.6</t>
  </si>
  <si>
    <t>赵凯丽</t>
  </si>
  <si>
    <t>20605012009</t>
  </si>
  <si>
    <t>曹治萍</t>
  </si>
  <si>
    <t>20605011310</t>
  </si>
  <si>
    <t>王晓杰</t>
  </si>
  <si>
    <t>20605011311</t>
  </si>
  <si>
    <t>张可可</t>
  </si>
  <si>
    <t>20605011422</t>
  </si>
  <si>
    <t>郝玉琦</t>
  </si>
  <si>
    <t>20606011420</t>
  </si>
  <si>
    <t>王楠</t>
  </si>
  <si>
    <t>20606011714</t>
  </si>
  <si>
    <t>70.8</t>
  </si>
  <si>
    <t>梁洋</t>
  </si>
  <si>
    <t>20606012212</t>
  </si>
  <si>
    <t>赵彤彤</t>
  </si>
  <si>
    <t>20606012229</t>
  </si>
  <si>
    <t>67.2</t>
  </si>
  <si>
    <t>姜一帆</t>
  </si>
  <si>
    <t>20606011614</t>
  </si>
  <si>
    <t>刘柯</t>
  </si>
  <si>
    <t>20606012216</t>
  </si>
  <si>
    <t>学府街小学</t>
  </si>
  <si>
    <t>陈昱兮</t>
  </si>
  <si>
    <t>20701012016</t>
  </si>
  <si>
    <t>79.9</t>
  </si>
  <si>
    <t>周丽丽</t>
  </si>
  <si>
    <t>20701011317</t>
  </si>
  <si>
    <t>76.9</t>
  </si>
  <si>
    <t>谢冰杰</t>
  </si>
  <si>
    <t>20701011830</t>
  </si>
  <si>
    <t>75.2</t>
  </si>
  <si>
    <t>黎启兰</t>
  </si>
  <si>
    <t>20701011314</t>
  </si>
  <si>
    <t>杨晶</t>
  </si>
  <si>
    <t>20701011718</t>
  </si>
  <si>
    <t>70.5</t>
  </si>
  <si>
    <t>杨倩倩</t>
  </si>
  <si>
    <t>20701012011</t>
  </si>
  <si>
    <t>孙梦琪</t>
  </si>
  <si>
    <t>20701011715</t>
  </si>
  <si>
    <t>尤悦</t>
  </si>
  <si>
    <t>20701011901</t>
  </si>
  <si>
    <t>孟祥冰</t>
  </si>
  <si>
    <t>20701012315</t>
  </si>
  <si>
    <t>张蓓</t>
  </si>
  <si>
    <t>20701011717</t>
  </si>
  <si>
    <t>陈美姣</t>
  </si>
  <si>
    <t>20701012625</t>
  </si>
  <si>
    <t>张珍珍</t>
  </si>
  <si>
    <t>20701012413</t>
  </si>
  <si>
    <t>司冰新</t>
  </si>
  <si>
    <t>20701012522</t>
  </si>
  <si>
    <t>晋明媛</t>
  </si>
  <si>
    <t>20701011429</t>
  </si>
  <si>
    <t>李娅楠</t>
  </si>
  <si>
    <t>20701012521</t>
  </si>
  <si>
    <t>张娜</t>
  </si>
  <si>
    <t>20701011719</t>
  </si>
  <si>
    <t>65.5</t>
  </si>
  <si>
    <t>崔影</t>
  </si>
  <si>
    <t>20701012203</t>
  </si>
  <si>
    <t>李童蒙</t>
  </si>
  <si>
    <t>20701012626</t>
  </si>
  <si>
    <t>刘冠楠</t>
  </si>
  <si>
    <t>20701012015</t>
  </si>
  <si>
    <t>栾晓婉</t>
  </si>
  <si>
    <t>20701011616</t>
  </si>
  <si>
    <t>62.8</t>
  </si>
  <si>
    <t>李雅星</t>
  </si>
  <si>
    <t>20701011617</t>
  </si>
  <si>
    <t>胡雪华</t>
  </si>
  <si>
    <t>20701011622</t>
  </si>
  <si>
    <t>侯冰</t>
  </si>
  <si>
    <t>20701012010</t>
  </si>
  <si>
    <t>王钰莹</t>
  </si>
  <si>
    <t>20701011716</t>
  </si>
  <si>
    <t>62.2</t>
  </si>
  <si>
    <t>李延菲</t>
  </si>
  <si>
    <t>20701012310</t>
  </si>
  <si>
    <t>张陆兵</t>
  </si>
  <si>
    <t>20701012624</t>
  </si>
  <si>
    <t>刘丽莉</t>
  </si>
  <si>
    <t>20701012622</t>
  </si>
  <si>
    <t>史萌萌</t>
  </si>
  <si>
    <t>20701011615</t>
  </si>
  <si>
    <t>61.1</t>
  </si>
  <si>
    <t>刘璐璐</t>
  </si>
  <si>
    <t>20701011427</t>
  </si>
  <si>
    <t>菅格莹</t>
  </si>
  <si>
    <t>20701011316</t>
  </si>
  <si>
    <t>师小玲</t>
  </si>
  <si>
    <t>20702011923</t>
  </si>
  <si>
    <t>72.9</t>
  </si>
  <si>
    <t>陈昭熹</t>
  </si>
  <si>
    <t>20702012730</t>
  </si>
  <si>
    <t>宋涵</t>
  </si>
  <si>
    <t>20702012615</t>
  </si>
  <si>
    <t>72.4</t>
  </si>
  <si>
    <t>高明珠</t>
  </si>
  <si>
    <t>20702011701</t>
  </si>
  <si>
    <t>王晓航</t>
  </si>
  <si>
    <t>20702012612</t>
  </si>
  <si>
    <t>69.8</t>
  </si>
  <si>
    <t>李艳艳</t>
  </si>
  <si>
    <t>20702011802</t>
  </si>
  <si>
    <t>69.6</t>
  </si>
  <si>
    <t>盛颖辉</t>
  </si>
  <si>
    <t>20702012422</t>
  </si>
  <si>
    <t>贾廷秀</t>
  </si>
  <si>
    <t>20702012423</t>
  </si>
  <si>
    <t>丁莹</t>
  </si>
  <si>
    <t>20702011805</t>
  </si>
  <si>
    <t>司梦琦</t>
  </si>
  <si>
    <t>20702012220</t>
  </si>
  <si>
    <t>雷阳</t>
  </si>
  <si>
    <t>20702012613</t>
  </si>
  <si>
    <t>刘亚珂</t>
  </si>
  <si>
    <t>20702012402</t>
  </si>
  <si>
    <t>刘文娟</t>
  </si>
  <si>
    <t>20702012421</t>
  </si>
  <si>
    <t>苏聪聪</t>
  </si>
  <si>
    <t>20702011730</t>
  </si>
  <si>
    <t>郭滢</t>
  </si>
  <si>
    <t>20702012119</t>
  </si>
  <si>
    <t>梅力文</t>
  </si>
  <si>
    <t>20702012403</t>
  </si>
  <si>
    <t>61.7</t>
  </si>
  <si>
    <t>20702012225</t>
  </si>
  <si>
    <t>61.3</t>
  </si>
  <si>
    <t>胡圆圆</t>
  </si>
  <si>
    <t>20702012911</t>
  </si>
  <si>
    <t>赵康洒</t>
  </si>
  <si>
    <t>20702012819</t>
  </si>
  <si>
    <t>杜姣姣</t>
  </si>
  <si>
    <t>20702012205</t>
  </si>
  <si>
    <t>59.4</t>
  </si>
  <si>
    <t>梁小敬</t>
  </si>
  <si>
    <t>20702011702</t>
  </si>
  <si>
    <t>燕方方</t>
  </si>
  <si>
    <t>20702012401</t>
  </si>
  <si>
    <t>贾冰冰</t>
  </si>
  <si>
    <t>20702012808</t>
  </si>
  <si>
    <t>徐韶哲</t>
  </si>
  <si>
    <t>20702012914</t>
  </si>
  <si>
    <t>候静静</t>
  </si>
  <si>
    <t>20703012830</t>
  </si>
  <si>
    <t>76.1</t>
  </si>
  <si>
    <t>孙玉娇</t>
  </si>
  <si>
    <t>20703012530</t>
  </si>
  <si>
    <t>68.4</t>
  </si>
  <si>
    <t>朱琳</t>
  </si>
  <si>
    <t>20703012503</t>
  </si>
  <si>
    <t>李思逸</t>
  </si>
  <si>
    <t>20703012114</t>
  </si>
  <si>
    <t>67.5</t>
  </si>
  <si>
    <t>李素雅</t>
  </si>
  <si>
    <t>20703012309</t>
  </si>
  <si>
    <t>刘玲玉</t>
  </si>
  <si>
    <t>20703012501</t>
  </si>
  <si>
    <t>张璐璐</t>
  </si>
  <si>
    <t>20704011922</t>
  </si>
  <si>
    <t>原小帆</t>
  </si>
  <si>
    <t>20704012814</t>
  </si>
  <si>
    <t>苏阳</t>
  </si>
  <si>
    <t>20704012221</t>
  </si>
  <si>
    <t>58.5</t>
  </si>
  <si>
    <t>李辉</t>
  </si>
  <si>
    <t>20704011919</t>
  </si>
  <si>
    <t>52.5</t>
  </si>
  <si>
    <t>冯军威</t>
  </si>
  <si>
    <t>20704013009</t>
  </si>
  <si>
    <t>52.1</t>
  </si>
  <si>
    <t>侯岩峰</t>
  </si>
  <si>
    <t>20704011927</t>
  </si>
  <si>
    <t>51.5</t>
  </si>
  <si>
    <t>储宁</t>
  </si>
  <si>
    <t>20705011902</t>
  </si>
  <si>
    <t>郝竞艳</t>
  </si>
  <si>
    <t>20705012024</t>
  </si>
  <si>
    <t>66.8</t>
  </si>
  <si>
    <t>薛宇</t>
  </si>
  <si>
    <t>20705012712</t>
  </si>
  <si>
    <t>信鸽</t>
  </si>
  <si>
    <t>20706011628</t>
  </si>
  <si>
    <t>76.3</t>
  </si>
  <si>
    <t>舒芬</t>
  </si>
  <si>
    <t>20706012317</t>
  </si>
  <si>
    <t>颜雨</t>
  </si>
  <si>
    <t>20706012326</t>
  </si>
  <si>
    <t>张琦</t>
  </si>
  <si>
    <t>20706012415</t>
  </si>
  <si>
    <t>66.2</t>
  </si>
  <si>
    <t>崔淼淼</t>
  </si>
  <si>
    <t>20706011322</t>
  </si>
  <si>
    <t>李二峰</t>
  </si>
  <si>
    <t>20706012023</t>
  </si>
  <si>
    <t>张琳琳</t>
  </si>
  <si>
    <t>20707012717</t>
  </si>
  <si>
    <t>71.2</t>
  </si>
  <si>
    <t>刘丹贝</t>
  </si>
  <si>
    <t>20707012602</t>
  </si>
  <si>
    <t>田苗苗</t>
  </si>
  <si>
    <t>20707012608</t>
  </si>
  <si>
    <t>彭丽媛</t>
  </si>
  <si>
    <t>20707011911</t>
  </si>
  <si>
    <t>林茹</t>
  </si>
  <si>
    <t>20707012829</t>
  </si>
  <si>
    <t>58.3</t>
  </si>
  <si>
    <t>王梦迪</t>
  </si>
  <si>
    <t>20707011908</t>
  </si>
  <si>
    <t>57.3</t>
  </si>
  <si>
    <t>实验学校小学部</t>
  </si>
  <si>
    <t>李科漾</t>
  </si>
  <si>
    <t>20801011327</t>
  </si>
  <si>
    <t>78.2</t>
  </si>
  <si>
    <t>王晓彩</t>
  </si>
  <si>
    <t>20801011512</t>
  </si>
  <si>
    <t>孟倩</t>
  </si>
  <si>
    <t>20801012529</t>
  </si>
  <si>
    <t>黎聪聪</t>
  </si>
  <si>
    <t>20801012306</t>
  </si>
  <si>
    <t>68.8</t>
  </si>
  <si>
    <t>张谣谣</t>
  </si>
  <si>
    <t>20801011904</t>
  </si>
  <si>
    <t>刘欣荧</t>
  </si>
  <si>
    <t>20801012102</t>
  </si>
  <si>
    <t>李梦雪</t>
  </si>
  <si>
    <t>20801012307</t>
  </si>
  <si>
    <t>张成丽</t>
  </si>
  <si>
    <t>20801012327</t>
  </si>
  <si>
    <t>李晶晶</t>
  </si>
  <si>
    <t>20801011906</t>
  </si>
  <si>
    <t>65.4</t>
  </si>
  <si>
    <t>曹小芳</t>
  </si>
  <si>
    <t>20801012302</t>
  </si>
  <si>
    <t>周春艳</t>
  </si>
  <si>
    <t>20801011905</t>
  </si>
  <si>
    <t>65.1</t>
  </si>
  <si>
    <t>畅晴晴</t>
  </si>
  <si>
    <t>20801012628</t>
  </si>
  <si>
    <t>卢冬青</t>
  </si>
  <si>
    <t>20801012026</t>
  </si>
  <si>
    <t>朱晓娜</t>
  </si>
  <si>
    <t>20801011326</t>
  </si>
  <si>
    <t>郭妍</t>
  </si>
  <si>
    <t>20801011329</t>
  </si>
  <si>
    <t>包宁</t>
  </si>
  <si>
    <t>20801012526</t>
  </si>
  <si>
    <t>吴梦楠</t>
  </si>
  <si>
    <t>20801011514</t>
  </si>
  <si>
    <t>何亚琳</t>
  </si>
  <si>
    <t>20801012103</t>
  </si>
  <si>
    <t>63.1</t>
  </si>
  <si>
    <t>王金淼</t>
  </si>
  <si>
    <t>20801011328</t>
  </si>
  <si>
    <t>刘涵笑</t>
  </si>
  <si>
    <t>20801011723</t>
  </si>
  <si>
    <t>周素英</t>
  </si>
  <si>
    <t>20801012528</t>
  </si>
  <si>
    <t>盛浩杰</t>
  </si>
  <si>
    <t>20802012813</t>
  </si>
  <si>
    <t>69.9</t>
  </si>
  <si>
    <t>马旭川</t>
  </si>
  <si>
    <t>20802011916</t>
  </si>
  <si>
    <t>张莹</t>
  </si>
  <si>
    <t>20802011804</t>
  </si>
  <si>
    <t>杨冠蒲</t>
  </si>
  <si>
    <t>20802011926</t>
  </si>
  <si>
    <t>谭丽丽</t>
  </si>
  <si>
    <t>20802011921</t>
  </si>
  <si>
    <t>卢小培</t>
  </si>
  <si>
    <t>20802011806</t>
  </si>
  <si>
    <t>牛常聪</t>
  </si>
  <si>
    <t>20802012426</t>
  </si>
  <si>
    <t>张雨</t>
  </si>
  <si>
    <t>20802011803</t>
  </si>
  <si>
    <t>62.3</t>
  </si>
  <si>
    <t>董晗</t>
  </si>
  <si>
    <t>20802012204</t>
  </si>
  <si>
    <t>王晶</t>
  </si>
  <si>
    <t>20802013004</t>
  </si>
  <si>
    <t>59</t>
  </si>
  <si>
    <t>李思静</t>
  </si>
  <si>
    <t>20802012908</t>
  </si>
  <si>
    <t>魏星星</t>
  </si>
  <si>
    <t>20802012609</t>
  </si>
  <si>
    <t>57.6</t>
  </si>
  <si>
    <t>张培莹</t>
  </si>
  <si>
    <t>20802012726</t>
  </si>
  <si>
    <t>51.8</t>
  </si>
  <si>
    <t>王伟娜</t>
  </si>
  <si>
    <t>20802012815</t>
  </si>
  <si>
    <t>51.6</t>
  </si>
  <si>
    <t>王娅如</t>
  </si>
  <si>
    <t>20802012727</t>
  </si>
  <si>
    <t>50.6</t>
  </si>
  <si>
    <t>仲文芳</t>
  </si>
  <si>
    <t>20802011920</t>
  </si>
  <si>
    <t>50.3</t>
  </si>
  <si>
    <t>朱梦焱</t>
  </si>
  <si>
    <t>20802012424</t>
  </si>
  <si>
    <t>49.3</t>
  </si>
  <si>
    <t>徐慧</t>
  </si>
  <si>
    <t>20802012909</t>
  </si>
  <si>
    <t>45.3</t>
  </si>
  <si>
    <t>杨芳</t>
  </si>
  <si>
    <t>20803011515</t>
  </si>
  <si>
    <t>赵文雅</t>
  </si>
  <si>
    <t>20803012525</t>
  </si>
  <si>
    <t>魏千红</t>
  </si>
  <si>
    <t>马海燕</t>
  </si>
  <si>
    <t>20804011812</t>
  </si>
  <si>
    <t>77.2</t>
  </si>
  <si>
    <t>李颖</t>
  </si>
  <si>
    <t>20804013008</t>
  </si>
  <si>
    <t>程丽远</t>
  </si>
  <si>
    <t>20804012928</t>
  </si>
  <si>
    <t>53.8</t>
  </si>
  <si>
    <t>张晶</t>
  </si>
  <si>
    <t>20805011518</t>
  </si>
  <si>
    <t>胡梦迪</t>
  </si>
  <si>
    <t>20805012108</t>
  </si>
  <si>
    <t>谢冬凝</t>
  </si>
  <si>
    <t>20809013005</t>
  </si>
  <si>
    <t>宋晓辉</t>
  </si>
  <si>
    <t>20809012122</t>
  </si>
  <si>
    <t>将官池镇中心小学</t>
  </si>
  <si>
    <t>杜俊言</t>
  </si>
  <si>
    <t>20903011808</t>
  </si>
  <si>
    <t>61.8</t>
  </si>
  <si>
    <t>宁含光</t>
  </si>
  <si>
    <t>20903012129</t>
  </si>
  <si>
    <t>48.3</t>
  </si>
  <si>
    <t>邓庄乡大张小学</t>
  </si>
  <si>
    <t>贾雪珂</t>
  </si>
  <si>
    <t>21201011402</t>
  </si>
  <si>
    <t>牛贝贝</t>
  </si>
  <si>
    <t>21201011521</t>
  </si>
  <si>
    <t>李亚</t>
  </si>
  <si>
    <t>21201011401</t>
  </si>
  <si>
    <t>50.9</t>
  </si>
  <si>
    <t>邓庄乡李庄小学</t>
  </si>
  <si>
    <t>杨岚</t>
  </si>
  <si>
    <t>21301011522</t>
  </si>
  <si>
    <t>樊怡杉</t>
  </si>
  <si>
    <t>21301011523</t>
  </si>
  <si>
    <t>许贾倩</t>
  </si>
  <si>
    <t>21301012109</t>
  </si>
  <si>
    <t>邓庄乡田庄小学</t>
  </si>
  <si>
    <t>杨风美</t>
  </si>
  <si>
    <t>21402013002</t>
  </si>
  <si>
    <t>焦成</t>
  </si>
  <si>
    <t>21402012123</t>
  </si>
  <si>
    <t>49.7</t>
  </si>
  <si>
    <t>王书雅</t>
  </si>
  <si>
    <t>21402013007</t>
  </si>
  <si>
    <t>47.1</t>
  </si>
  <si>
    <t>邓庄乡新郭小学</t>
  </si>
  <si>
    <t>刘璇</t>
  </si>
  <si>
    <t>21501011527</t>
  </si>
  <si>
    <t>余懿</t>
  </si>
  <si>
    <t>21501011526</t>
  </si>
  <si>
    <t>54.7</t>
  </si>
  <si>
    <t>马梦园</t>
  </si>
  <si>
    <t>21501011528</t>
  </si>
  <si>
    <t>邓庄乡许庄小学</t>
  </si>
  <si>
    <t>尹雪娇</t>
  </si>
  <si>
    <t>21601012906</t>
  </si>
  <si>
    <t>任弯弯</t>
  </si>
  <si>
    <t>21601012907</t>
  </si>
  <si>
    <t>57.8</t>
  </si>
  <si>
    <t>21601012812</t>
  </si>
  <si>
    <t>邓庄乡于庄小学</t>
  </si>
  <si>
    <t>杜芬</t>
  </si>
  <si>
    <t>21702012604</t>
  </si>
  <si>
    <t>郭亚会</t>
  </si>
  <si>
    <t>21702012112</t>
  </si>
  <si>
    <t>58.4</t>
  </si>
  <si>
    <t>孟金鸽</t>
  </si>
  <si>
    <t>21702013001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</si>
</sst>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4"/>
      <name val="宋体"/>
      <charset val="134"/>
    </font>
    <font>
      <sz val="24"/>
      <name val="Arial"/>
      <charset val="0"/>
    </font>
    <font>
      <b/>
      <sz val="20"/>
      <name val="宋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b/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20"/>
      <color theme="1"/>
      <name val="宋体"/>
      <charset val="134"/>
      <scheme val="minor"/>
    </font>
    <font>
      <b/>
      <sz val="20"/>
      <name val="仿宋_GB2312"/>
      <charset val="134"/>
    </font>
    <font>
      <sz val="20"/>
      <color theme="1"/>
      <name val="宋体"/>
      <charset val="134"/>
      <scheme val="minor"/>
    </font>
    <font>
      <b/>
      <sz val="20"/>
      <name val="Arial"/>
      <charset val="0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3" borderId="12" applyNumberFormat="0" applyFon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9"/>
  <sheetViews>
    <sheetView tabSelected="1" zoomScale="85" zoomScaleNormal="85" workbookViewId="0">
      <selection activeCell="A1" sqref="A1"/>
    </sheetView>
  </sheetViews>
  <sheetFormatPr defaultColWidth="9" defaultRowHeight="13.5" outlineLevelCol="3"/>
  <cols>
    <col min="1" max="1" width="15.625" customWidth="1"/>
    <col min="2" max="2" width="20.625" customWidth="1"/>
    <col min="3" max="3" width="25.625" customWidth="1"/>
    <col min="4" max="4" width="20.625" customWidth="1"/>
  </cols>
  <sheetData>
    <row r="1" spans="1:1">
      <c r="A1" s="1" t="s">
        <v>0</v>
      </c>
    </row>
    <row r="2" ht="40" customHeight="1" spans="1:4">
      <c r="A2" s="15" t="s">
        <v>1</v>
      </c>
      <c r="B2" s="15"/>
      <c r="C2" s="15"/>
      <c r="D2" s="15"/>
    </row>
    <row r="3" ht="30" customHeight="1" spans="1:4">
      <c r="A3" s="12" t="s">
        <v>2</v>
      </c>
      <c r="B3" s="16"/>
      <c r="C3" s="16"/>
      <c r="D3" s="16"/>
    </row>
    <row r="4" ht="18.75" spans="1:4">
      <c r="A4" s="5" t="s">
        <v>3</v>
      </c>
      <c r="B4" s="5" t="s">
        <v>4</v>
      </c>
      <c r="C4" s="5" t="s">
        <v>5</v>
      </c>
      <c r="D4" s="5" t="s">
        <v>6</v>
      </c>
    </row>
    <row r="5" ht="18.75" spans="1:4">
      <c r="A5" s="6">
        <v>1</v>
      </c>
      <c r="B5" s="6" t="s">
        <v>7</v>
      </c>
      <c r="C5" s="6" t="s">
        <v>8</v>
      </c>
      <c r="D5" s="6" t="s">
        <v>9</v>
      </c>
    </row>
    <row r="6" ht="18.75" spans="1:4">
      <c r="A6" s="6">
        <v>2</v>
      </c>
      <c r="B6" s="6" t="s">
        <v>10</v>
      </c>
      <c r="C6" s="6" t="s">
        <v>11</v>
      </c>
      <c r="D6" s="6" t="s">
        <v>12</v>
      </c>
    </row>
    <row r="7" ht="18.75" spans="1:4">
      <c r="A7" s="6">
        <v>3</v>
      </c>
      <c r="B7" s="6" t="s">
        <v>13</v>
      </c>
      <c r="C7" s="6" t="s">
        <v>14</v>
      </c>
      <c r="D7" s="6">
        <f>68.5+2</f>
        <v>70.5</v>
      </c>
    </row>
    <row r="8" ht="18.75" spans="1:4">
      <c r="A8" s="6">
        <v>4</v>
      </c>
      <c r="B8" s="6" t="s">
        <v>15</v>
      </c>
      <c r="C8" s="6" t="s">
        <v>16</v>
      </c>
      <c r="D8" s="6" t="s">
        <v>17</v>
      </c>
    </row>
    <row r="9" ht="18.75" spans="1:4">
      <c r="A9" s="6">
        <v>5</v>
      </c>
      <c r="B9" s="6" t="s">
        <v>18</v>
      </c>
      <c r="C9" s="6" t="s">
        <v>19</v>
      </c>
      <c r="D9" s="6">
        <f>63.7+2</f>
        <v>65.7</v>
      </c>
    </row>
    <row r="10" ht="18.75" spans="1:4">
      <c r="A10" s="6">
        <v>6</v>
      </c>
      <c r="B10" s="6" t="s">
        <v>20</v>
      </c>
      <c r="C10" s="6" t="s">
        <v>21</v>
      </c>
      <c r="D10" s="6" t="s">
        <v>22</v>
      </c>
    </row>
    <row r="11" ht="18.75" spans="1:4">
      <c r="A11" s="6">
        <v>7</v>
      </c>
      <c r="B11" s="6" t="s">
        <v>23</v>
      </c>
      <c r="C11" s="6" t="s">
        <v>24</v>
      </c>
      <c r="D11" s="6" t="s">
        <v>25</v>
      </c>
    </row>
    <row r="12" ht="18.75" spans="1:4">
      <c r="A12" s="6">
        <v>8</v>
      </c>
      <c r="B12" s="6" t="s">
        <v>26</v>
      </c>
      <c r="C12" s="6" t="s">
        <v>27</v>
      </c>
      <c r="D12" s="6" t="s">
        <v>25</v>
      </c>
    </row>
    <row r="13" ht="18.75" spans="1:4">
      <c r="A13" s="6">
        <v>9</v>
      </c>
      <c r="B13" s="6" t="s">
        <v>28</v>
      </c>
      <c r="C13" s="6" t="s">
        <v>29</v>
      </c>
      <c r="D13" s="6" t="s">
        <v>30</v>
      </c>
    </row>
    <row r="14" ht="18.75" spans="1:4">
      <c r="A14" s="6">
        <v>10</v>
      </c>
      <c r="B14" s="6" t="s">
        <v>31</v>
      </c>
      <c r="C14" s="6" t="s">
        <v>32</v>
      </c>
      <c r="D14" s="6" t="s">
        <v>33</v>
      </c>
    </row>
    <row r="15" ht="18.75" spans="1:4">
      <c r="A15" s="6">
        <v>11</v>
      </c>
      <c r="B15" s="6" t="s">
        <v>34</v>
      </c>
      <c r="C15" s="6" t="s">
        <v>35</v>
      </c>
      <c r="D15" s="6" t="s">
        <v>36</v>
      </c>
    </row>
    <row r="16" ht="18.75" spans="1:4">
      <c r="A16" s="6">
        <v>12</v>
      </c>
      <c r="B16" s="6" t="s">
        <v>37</v>
      </c>
      <c r="C16" s="6" t="s">
        <v>38</v>
      </c>
      <c r="D16" s="6" t="s">
        <v>39</v>
      </c>
    </row>
    <row r="17" ht="18.75" spans="1:4">
      <c r="A17" s="6">
        <v>13</v>
      </c>
      <c r="B17" s="6" t="s">
        <v>40</v>
      </c>
      <c r="C17" s="6" t="s">
        <v>41</v>
      </c>
      <c r="D17" s="6" t="s">
        <v>42</v>
      </c>
    </row>
    <row r="18" ht="18.75" spans="1:4">
      <c r="A18" s="6">
        <v>14</v>
      </c>
      <c r="B18" s="6" t="s">
        <v>43</v>
      </c>
      <c r="C18" s="6" t="s">
        <v>44</v>
      </c>
      <c r="D18" s="6">
        <f>57.8+2</f>
        <v>59.8</v>
      </c>
    </row>
    <row r="19" ht="18.75" spans="1:4">
      <c r="A19" s="6">
        <v>15</v>
      </c>
      <c r="B19" s="6" t="s">
        <v>45</v>
      </c>
      <c r="C19" s="6" t="s">
        <v>46</v>
      </c>
      <c r="D19" s="6">
        <f>57.5+2</f>
        <v>59.5</v>
      </c>
    </row>
    <row r="20" ht="18.75" spans="1:4">
      <c r="A20" s="6">
        <v>16</v>
      </c>
      <c r="B20" s="6" t="s">
        <v>47</v>
      </c>
      <c r="C20" s="6" t="s">
        <v>48</v>
      </c>
      <c r="D20" s="6" t="s">
        <v>49</v>
      </c>
    </row>
    <row r="21" ht="18.75" spans="1:4">
      <c r="A21" s="6">
        <v>17</v>
      </c>
      <c r="B21" s="6" t="s">
        <v>50</v>
      </c>
      <c r="C21" s="6" t="s">
        <v>51</v>
      </c>
      <c r="D21" s="6" t="s">
        <v>52</v>
      </c>
    </row>
    <row r="22" ht="18.75" spans="1:4">
      <c r="A22" s="6">
        <v>18</v>
      </c>
      <c r="B22" s="6" t="s">
        <v>53</v>
      </c>
      <c r="C22" s="6" t="s">
        <v>54</v>
      </c>
      <c r="D22" s="6" t="s">
        <v>55</v>
      </c>
    </row>
    <row r="23" s="14" customFormat="1" ht="30" customHeight="1" spans="1:4">
      <c r="A23" s="10" t="s">
        <v>56</v>
      </c>
      <c r="B23" s="10"/>
      <c r="C23" s="10"/>
      <c r="D23" s="10"/>
    </row>
    <row r="24" ht="18.75" spans="1:4">
      <c r="A24" s="5" t="s">
        <v>3</v>
      </c>
      <c r="B24" s="5" t="s">
        <v>4</v>
      </c>
      <c r="C24" s="5" t="s">
        <v>5</v>
      </c>
      <c r="D24" s="5" t="s">
        <v>6</v>
      </c>
    </row>
    <row r="25" ht="18.75" spans="1:4">
      <c r="A25" s="6">
        <v>1</v>
      </c>
      <c r="B25" s="6" t="s">
        <v>57</v>
      </c>
      <c r="C25" s="6" t="s">
        <v>58</v>
      </c>
      <c r="D25" s="6" t="s">
        <v>59</v>
      </c>
    </row>
    <row r="26" ht="18.75" spans="1:4">
      <c r="A26" s="6">
        <v>2</v>
      </c>
      <c r="B26" s="6" t="s">
        <v>60</v>
      </c>
      <c r="C26" s="6" t="s">
        <v>61</v>
      </c>
      <c r="D26" s="6">
        <f>67.4+2</f>
        <v>69.4</v>
      </c>
    </row>
    <row r="27" ht="18.75" spans="1:4">
      <c r="A27" s="6">
        <v>4</v>
      </c>
      <c r="B27" s="6" t="s">
        <v>62</v>
      </c>
      <c r="C27" s="6" t="s">
        <v>63</v>
      </c>
      <c r="D27" s="6">
        <f>65.3+4</f>
        <v>69.3</v>
      </c>
    </row>
    <row r="28" ht="18.75" spans="1:4">
      <c r="A28" s="6">
        <v>3</v>
      </c>
      <c r="B28" s="6" t="s">
        <v>64</v>
      </c>
      <c r="C28" s="6" t="s">
        <v>65</v>
      </c>
      <c r="D28" s="6" t="s">
        <v>66</v>
      </c>
    </row>
    <row r="29" ht="18.75" spans="1:4">
      <c r="A29" s="6">
        <v>5</v>
      </c>
      <c r="B29" s="6" t="s">
        <v>67</v>
      </c>
      <c r="C29" s="6" t="s">
        <v>68</v>
      </c>
      <c r="D29" s="6" t="s">
        <v>69</v>
      </c>
    </row>
    <row r="30" ht="18.75" spans="1:4">
      <c r="A30" s="6">
        <v>6</v>
      </c>
      <c r="B30" s="6" t="s">
        <v>70</v>
      </c>
      <c r="C30" s="6" t="s">
        <v>71</v>
      </c>
      <c r="D30" s="6" t="s">
        <v>72</v>
      </c>
    </row>
    <row r="31" ht="18.75" spans="1:4">
      <c r="A31" s="6">
        <v>7</v>
      </c>
      <c r="B31" s="6" t="s">
        <v>73</v>
      </c>
      <c r="C31" s="6" t="s">
        <v>74</v>
      </c>
      <c r="D31" s="6" t="s">
        <v>33</v>
      </c>
    </row>
    <row r="32" ht="18.75" spans="1:4">
      <c r="A32" s="6">
        <v>8</v>
      </c>
      <c r="B32" s="6" t="s">
        <v>75</v>
      </c>
      <c r="C32" s="6" t="s">
        <v>76</v>
      </c>
      <c r="D32" s="6" t="s">
        <v>77</v>
      </c>
    </row>
    <row r="33" ht="18.75" spans="1:4">
      <c r="A33" s="6">
        <v>9</v>
      </c>
      <c r="B33" s="6" t="s">
        <v>78</v>
      </c>
      <c r="C33" s="6" t="s">
        <v>79</v>
      </c>
      <c r="D33" s="6" t="s">
        <v>80</v>
      </c>
    </row>
    <row r="34" ht="18.75" spans="1:4">
      <c r="A34" s="6">
        <v>10</v>
      </c>
      <c r="B34" s="6" t="s">
        <v>81</v>
      </c>
      <c r="C34" s="6" t="s">
        <v>82</v>
      </c>
      <c r="D34" s="6" t="s">
        <v>83</v>
      </c>
    </row>
    <row r="35" ht="18.75" spans="1:4">
      <c r="A35" s="6">
        <v>11</v>
      </c>
      <c r="B35" s="6" t="s">
        <v>84</v>
      </c>
      <c r="C35" s="6" t="s">
        <v>85</v>
      </c>
      <c r="D35" s="6" t="s">
        <v>86</v>
      </c>
    </row>
    <row r="36" ht="18.75" spans="1:4">
      <c r="A36" s="6">
        <v>12</v>
      </c>
      <c r="B36" s="6" t="s">
        <v>87</v>
      </c>
      <c r="C36" s="6" t="s">
        <v>88</v>
      </c>
      <c r="D36" s="6" t="s">
        <v>89</v>
      </c>
    </row>
    <row r="37" s="14" customFormat="1" ht="30" customHeight="1" spans="1:4">
      <c r="A37" s="10" t="s">
        <v>90</v>
      </c>
      <c r="B37" s="10"/>
      <c r="C37" s="10"/>
      <c r="D37" s="10"/>
    </row>
    <row r="38" ht="18.75" spans="1:4">
      <c r="A38" s="5" t="s">
        <v>3</v>
      </c>
      <c r="B38" s="5" t="s">
        <v>4</v>
      </c>
      <c r="C38" s="5" t="s">
        <v>5</v>
      </c>
      <c r="D38" s="5" t="s">
        <v>6</v>
      </c>
    </row>
    <row r="39" ht="18.75" spans="1:4">
      <c r="A39" s="6">
        <v>1</v>
      </c>
      <c r="B39" s="6" t="s">
        <v>91</v>
      </c>
      <c r="C39" s="6" t="s">
        <v>92</v>
      </c>
      <c r="D39" s="6" t="s">
        <v>93</v>
      </c>
    </row>
    <row r="40" ht="18.75" spans="1:4">
      <c r="A40" s="6">
        <v>2</v>
      </c>
      <c r="B40" s="6" t="s">
        <v>94</v>
      </c>
      <c r="C40" s="6" t="s">
        <v>95</v>
      </c>
      <c r="D40" s="6" t="s">
        <v>96</v>
      </c>
    </row>
    <row r="41" ht="18.75" spans="1:4">
      <c r="A41" s="6">
        <v>3</v>
      </c>
      <c r="B41" s="6" t="s">
        <v>97</v>
      </c>
      <c r="C41" s="6" t="s">
        <v>98</v>
      </c>
      <c r="D41" s="6" t="s">
        <v>99</v>
      </c>
    </row>
    <row r="42" ht="18.75" spans="1:4">
      <c r="A42" s="6">
        <v>4</v>
      </c>
      <c r="B42" s="6" t="s">
        <v>100</v>
      </c>
      <c r="C42" s="6" t="s">
        <v>101</v>
      </c>
      <c r="D42" s="6" t="s">
        <v>102</v>
      </c>
    </row>
    <row r="43" ht="18.75" spans="1:4">
      <c r="A43" s="6">
        <v>5</v>
      </c>
      <c r="B43" s="6" t="s">
        <v>103</v>
      </c>
      <c r="C43" s="6" t="s">
        <v>104</v>
      </c>
      <c r="D43" s="6" t="s">
        <v>105</v>
      </c>
    </row>
    <row r="44" ht="18.75" spans="1:4">
      <c r="A44" s="6">
        <v>6</v>
      </c>
      <c r="B44" s="6" t="s">
        <v>106</v>
      </c>
      <c r="C44" s="6" t="s">
        <v>107</v>
      </c>
      <c r="D44" s="6" t="s">
        <v>108</v>
      </c>
    </row>
    <row r="45" s="14" customFormat="1" ht="30" customHeight="1" spans="1:4">
      <c r="A45" s="10" t="s">
        <v>109</v>
      </c>
      <c r="B45" s="10"/>
      <c r="C45" s="10"/>
      <c r="D45" s="10"/>
    </row>
    <row r="46" ht="18.75" spans="1:4">
      <c r="A46" s="5" t="s">
        <v>3</v>
      </c>
      <c r="B46" s="5" t="s">
        <v>4</v>
      </c>
      <c r="C46" s="5" t="s">
        <v>5</v>
      </c>
      <c r="D46" s="5" t="s">
        <v>6</v>
      </c>
    </row>
    <row r="47" ht="18.75" spans="1:4">
      <c r="A47" s="6">
        <v>1</v>
      </c>
      <c r="B47" s="6" t="s">
        <v>110</v>
      </c>
      <c r="C47" s="6" t="s">
        <v>111</v>
      </c>
      <c r="D47" s="6" t="s">
        <v>112</v>
      </c>
    </row>
    <row r="48" ht="18.75" spans="1:4">
      <c r="A48" s="6">
        <v>2</v>
      </c>
      <c r="B48" s="6" t="s">
        <v>113</v>
      </c>
      <c r="C48" s="6" t="s">
        <v>114</v>
      </c>
      <c r="D48" s="6" t="s">
        <v>115</v>
      </c>
    </row>
    <row r="49" ht="18.75" spans="1:4">
      <c r="A49" s="6">
        <v>3</v>
      </c>
      <c r="B49" s="6" t="s">
        <v>116</v>
      </c>
      <c r="C49" s="6" t="s">
        <v>117</v>
      </c>
      <c r="D49" s="6" t="s">
        <v>118</v>
      </c>
    </row>
    <row r="50" ht="18.75" spans="1:4">
      <c r="A50" s="6">
        <v>4</v>
      </c>
      <c r="B50" s="6" t="s">
        <v>119</v>
      </c>
      <c r="C50" s="6" t="s">
        <v>120</v>
      </c>
      <c r="D50" s="6" t="s">
        <v>55</v>
      </c>
    </row>
    <row r="51" ht="18.75" spans="1:4">
      <c r="A51" s="6">
        <v>5</v>
      </c>
      <c r="B51" s="6" t="s">
        <v>121</v>
      </c>
      <c r="C51" s="6" t="s">
        <v>122</v>
      </c>
      <c r="D51" s="6" t="s">
        <v>123</v>
      </c>
    </row>
    <row r="52" ht="18.75" spans="1:4">
      <c r="A52" s="6">
        <v>6</v>
      </c>
      <c r="B52" s="6" t="s">
        <v>124</v>
      </c>
      <c r="C52" s="6" t="s">
        <v>125</v>
      </c>
      <c r="D52" s="6" t="s">
        <v>123</v>
      </c>
    </row>
    <row r="53" s="14" customFormat="1" ht="30" customHeight="1" spans="1:4">
      <c r="A53" s="11" t="s">
        <v>126</v>
      </c>
      <c r="B53" s="11"/>
      <c r="C53" s="11"/>
      <c r="D53" s="11"/>
    </row>
    <row r="54" ht="18.75" spans="1:4">
      <c r="A54" s="5" t="s">
        <v>3</v>
      </c>
      <c r="B54" s="5" t="s">
        <v>4</v>
      </c>
      <c r="C54" s="5" t="s">
        <v>5</v>
      </c>
      <c r="D54" s="5" t="s">
        <v>6</v>
      </c>
    </row>
    <row r="55" ht="18.75" spans="1:4">
      <c r="A55" s="6">
        <v>1</v>
      </c>
      <c r="B55" s="6" t="s">
        <v>127</v>
      </c>
      <c r="C55" s="6" t="s">
        <v>128</v>
      </c>
      <c r="D55" s="6" t="s">
        <v>129</v>
      </c>
    </row>
    <row r="56" ht="18.75" spans="1:4">
      <c r="A56" s="6">
        <v>2</v>
      </c>
      <c r="B56" s="6" t="s">
        <v>130</v>
      </c>
      <c r="C56" s="6" t="s">
        <v>131</v>
      </c>
      <c r="D56" s="6">
        <f>73.4+2</f>
        <v>75.4</v>
      </c>
    </row>
    <row r="57" ht="18.75" spans="1:4">
      <c r="A57" s="6">
        <v>3</v>
      </c>
      <c r="B57" s="6" t="s">
        <v>132</v>
      </c>
      <c r="C57" s="6" t="s">
        <v>133</v>
      </c>
      <c r="D57" s="6" t="s">
        <v>134</v>
      </c>
    </row>
    <row r="58" ht="18.75" spans="1:4">
      <c r="A58" s="6">
        <v>4</v>
      </c>
      <c r="B58" s="6" t="s">
        <v>135</v>
      </c>
      <c r="C58" s="6" t="s">
        <v>136</v>
      </c>
      <c r="D58" s="6" t="s">
        <v>137</v>
      </c>
    </row>
    <row r="59" ht="18.75" spans="1:4">
      <c r="A59" s="6">
        <v>5</v>
      </c>
      <c r="B59" s="6" t="s">
        <v>138</v>
      </c>
      <c r="C59" s="6" t="s">
        <v>139</v>
      </c>
      <c r="D59" s="6" t="s">
        <v>140</v>
      </c>
    </row>
    <row r="60" ht="18.75" spans="1:4">
      <c r="A60" s="6">
        <v>6</v>
      </c>
      <c r="B60" s="6" t="s">
        <v>141</v>
      </c>
      <c r="C60" s="6" t="s">
        <v>142</v>
      </c>
      <c r="D60" s="6">
        <f>65.2+2</f>
        <v>67.2</v>
      </c>
    </row>
    <row r="61" s="14" customFormat="1" ht="30" customHeight="1" spans="1:4">
      <c r="A61" s="10" t="s">
        <v>143</v>
      </c>
      <c r="B61" s="10"/>
      <c r="C61" s="10"/>
      <c r="D61" s="10"/>
    </row>
    <row r="62" ht="18.75" spans="1:4">
      <c r="A62" s="5" t="s">
        <v>3</v>
      </c>
      <c r="B62" s="5" t="s">
        <v>4</v>
      </c>
      <c r="C62" s="5" t="s">
        <v>5</v>
      </c>
      <c r="D62" s="5" t="s">
        <v>6</v>
      </c>
    </row>
    <row r="63" ht="18.75" spans="1:4">
      <c r="A63" s="6">
        <v>1</v>
      </c>
      <c r="B63" s="6" t="s">
        <v>144</v>
      </c>
      <c r="C63" s="6" t="s">
        <v>145</v>
      </c>
      <c r="D63" s="6" t="s">
        <v>59</v>
      </c>
    </row>
    <row r="64" ht="18.75" spans="1:4">
      <c r="A64" s="6">
        <v>2</v>
      </c>
      <c r="B64" s="6" t="s">
        <v>146</v>
      </c>
      <c r="C64" s="6" t="s">
        <v>147</v>
      </c>
      <c r="D64" s="6" t="s">
        <v>148</v>
      </c>
    </row>
    <row r="65" ht="18.75" spans="1:4">
      <c r="A65" s="6">
        <v>4</v>
      </c>
      <c r="B65" s="6" t="s">
        <v>149</v>
      </c>
      <c r="C65" s="6" t="s">
        <v>150</v>
      </c>
      <c r="D65" s="6">
        <f>64.3+2</f>
        <v>66.3</v>
      </c>
    </row>
    <row r="66" ht="18.75" spans="1:4">
      <c r="A66" s="6">
        <v>3</v>
      </c>
      <c r="B66" s="6" t="s">
        <v>151</v>
      </c>
      <c r="C66" s="6" t="s">
        <v>152</v>
      </c>
      <c r="D66" s="6" t="s">
        <v>153</v>
      </c>
    </row>
    <row r="67" ht="18.75" spans="1:4">
      <c r="A67" s="6">
        <v>5</v>
      </c>
      <c r="B67" s="6" t="s">
        <v>154</v>
      </c>
      <c r="C67" s="6" t="s">
        <v>155</v>
      </c>
      <c r="D67" s="6" t="s">
        <v>156</v>
      </c>
    </row>
    <row r="68" ht="18.75" spans="1:4">
      <c r="A68" s="6">
        <v>6</v>
      </c>
      <c r="B68" s="6" t="s">
        <v>157</v>
      </c>
      <c r="C68" s="6" t="s">
        <v>158</v>
      </c>
      <c r="D68" s="6" t="s">
        <v>159</v>
      </c>
    </row>
    <row r="69" s="14" customFormat="1" ht="30" customHeight="1" spans="1:4">
      <c r="A69" s="10" t="s">
        <v>160</v>
      </c>
      <c r="B69" s="10"/>
      <c r="C69" s="10"/>
      <c r="D69" s="10"/>
    </row>
    <row r="70" ht="18.75" spans="1:4">
      <c r="A70" s="5" t="s">
        <v>3</v>
      </c>
      <c r="B70" s="5" t="s">
        <v>4</v>
      </c>
      <c r="C70" s="5" t="s">
        <v>5</v>
      </c>
      <c r="D70" s="5" t="s">
        <v>6</v>
      </c>
    </row>
    <row r="71" ht="18.75" spans="1:4">
      <c r="A71" s="6">
        <v>1</v>
      </c>
      <c r="B71" s="6" t="s">
        <v>161</v>
      </c>
      <c r="C71" s="6" t="s">
        <v>162</v>
      </c>
      <c r="D71" s="6">
        <f>71.4+2</f>
        <v>73.4</v>
      </c>
    </row>
    <row r="72" ht="18.75" spans="1:4">
      <c r="A72" s="6">
        <v>2</v>
      </c>
      <c r="B72" s="6" t="s">
        <v>163</v>
      </c>
      <c r="C72" s="6" t="s">
        <v>164</v>
      </c>
      <c r="D72" s="6" t="s">
        <v>165</v>
      </c>
    </row>
    <row r="73" ht="18.75" spans="1:4">
      <c r="A73" s="6">
        <v>3</v>
      </c>
      <c r="B73" s="6" t="s">
        <v>166</v>
      </c>
      <c r="C73" s="6" t="s">
        <v>167</v>
      </c>
      <c r="D73" s="6" t="s">
        <v>168</v>
      </c>
    </row>
    <row r="74" ht="18.75" spans="1:4">
      <c r="A74" s="6">
        <v>4</v>
      </c>
      <c r="B74" s="6" t="s">
        <v>169</v>
      </c>
      <c r="C74" s="6" t="s">
        <v>170</v>
      </c>
      <c r="D74" s="6" t="s">
        <v>171</v>
      </c>
    </row>
    <row r="75" ht="18.75" spans="1:4">
      <c r="A75" s="6">
        <v>5</v>
      </c>
      <c r="B75" s="6" t="s">
        <v>172</v>
      </c>
      <c r="C75" s="6" t="s">
        <v>173</v>
      </c>
      <c r="D75" s="6" t="s">
        <v>80</v>
      </c>
    </row>
    <row r="76" ht="18.75" spans="1:4">
      <c r="A76" s="6">
        <v>6</v>
      </c>
      <c r="B76" s="6" t="s">
        <v>174</v>
      </c>
      <c r="C76" s="6" t="s">
        <v>175</v>
      </c>
      <c r="D76" s="6" t="s">
        <v>176</v>
      </c>
    </row>
    <row r="77" s="14" customFormat="1" ht="30" customHeight="1" spans="1:4">
      <c r="A77" s="10" t="s">
        <v>177</v>
      </c>
      <c r="B77" s="10"/>
      <c r="C77" s="10"/>
      <c r="D77" s="10"/>
    </row>
    <row r="78" ht="18.75" spans="1:4">
      <c r="A78" s="5" t="s">
        <v>3</v>
      </c>
      <c r="B78" s="5" t="s">
        <v>4</v>
      </c>
      <c r="C78" s="5" t="s">
        <v>5</v>
      </c>
      <c r="D78" s="5" t="s">
        <v>6</v>
      </c>
    </row>
    <row r="79" ht="18.75" spans="1:4">
      <c r="A79" s="6">
        <v>1</v>
      </c>
      <c r="B79" s="6" t="s">
        <v>178</v>
      </c>
      <c r="C79" s="6" t="s">
        <v>179</v>
      </c>
      <c r="D79" s="6" t="s">
        <v>180</v>
      </c>
    </row>
    <row r="80" ht="18.75" spans="1:4">
      <c r="A80" s="6">
        <v>2</v>
      </c>
      <c r="B80" s="6" t="s">
        <v>181</v>
      </c>
      <c r="C80" s="6" t="s">
        <v>182</v>
      </c>
      <c r="D80" s="6" t="s">
        <v>183</v>
      </c>
    </row>
    <row r="81" ht="18.75" spans="1:4">
      <c r="A81" s="6">
        <v>3</v>
      </c>
      <c r="B81" s="6" t="s">
        <v>184</v>
      </c>
      <c r="C81" s="6" t="s">
        <v>185</v>
      </c>
      <c r="D81" s="6" t="s">
        <v>22</v>
      </c>
    </row>
    <row r="82" ht="18.75" spans="1:4">
      <c r="A82" s="6">
        <v>4</v>
      </c>
      <c r="B82" s="6" t="s">
        <v>186</v>
      </c>
      <c r="C82" s="6" t="s">
        <v>187</v>
      </c>
      <c r="D82" s="6" t="s">
        <v>188</v>
      </c>
    </row>
    <row r="83" ht="18.75" spans="1:4">
      <c r="A83" s="6">
        <v>5</v>
      </c>
      <c r="B83" s="6" t="s">
        <v>189</v>
      </c>
      <c r="C83" s="6" t="s">
        <v>190</v>
      </c>
      <c r="D83" s="6" t="s">
        <v>191</v>
      </c>
    </row>
    <row r="84" ht="18.75" spans="1:4">
      <c r="A84" s="6">
        <v>6</v>
      </c>
      <c r="B84" s="6" t="s">
        <v>192</v>
      </c>
      <c r="C84" s="6" t="s">
        <v>193</v>
      </c>
      <c r="D84" s="6" t="s">
        <v>194</v>
      </c>
    </row>
    <row r="85" s="14" customFormat="1" ht="30" customHeight="1" spans="1:4">
      <c r="A85" s="10" t="s">
        <v>195</v>
      </c>
      <c r="B85" s="10"/>
      <c r="C85" s="10"/>
      <c r="D85" s="10"/>
    </row>
    <row r="86" ht="18.75" spans="1:4">
      <c r="A86" s="5" t="s">
        <v>3</v>
      </c>
      <c r="B86" s="5" t="s">
        <v>4</v>
      </c>
      <c r="C86" s="5" t="s">
        <v>5</v>
      </c>
      <c r="D86" s="5" t="s">
        <v>6</v>
      </c>
    </row>
    <row r="87" ht="18.75" spans="1:4">
      <c r="A87" s="6">
        <v>1</v>
      </c>
      <c r="B87" s="6" t="s">
        <v>196</v>
      </c>
      <c r="C87" s="6" t="s">
        <v>197</v>
      </c>
      <c r="D87" s="6" t="s">
        <v>198</v>
      </c>
    </row>
    <row r="88" ht="18.75" spans="1:4">
      <c r="A88" s="6">
        <v>2</v>
      </c>
      <c r="B88" s="6" t="s">
        <v>199</v>
      </c>
      <c r="C88" s="6" t="s">
        <v>200</v>
      </c>
      <c r="D88" s="6" t="s">
        <v>201</v>
      </c>
    </row>
    <row r="89" ht="18.75" spans="1:4">
      <c r="A89" s="6">
        <v>3</v>
      </c>
      <c r="B89" s="6" t="s">
        <v>202</v>
      </c>
      <c r="C89" s="6" t="s">
        <v>203</v>
      </c>
      <c r="D89" s="6" t="s">
        <v>204</v>
      </c>
    </row>
    <row r="90" s="14" customFormat="1" ht="30" customHeight="1" spans="1:4">
      <c r="A90" s="10" t="s">
        <v>205</v>
      </c>
      <c r="B90" s="10"/>
      <c r="C90" s="10"/>
      <c r="D90" s="10"/>
    </row>
    <row r="91" ht="18.75" spans="1:4">
      <c r="A91" s="5" t="s">
        <v>3</v>
      </c>
      <c r="B91" s="5" t="s">
        <v>4</v>
      </c>
      <c r="C91" s="5" t="s">
        <v>5</v>
      </c>
      <c r="D91" s="5" t="s">
        <v>6</v>
      </c>
    </row>
    <row r="92" ht="18.75" spans="1:4">
      <c r="A92" s="6">
        <v>1</v>
      </c>
      <c r="B92" s="6" t="s">
        <v>206</v>
      </c>
      <c r="C92" s="6" t="s">
        <v>207</v>
      </c>
      <c r="D92" s="6" t="s">
        <v>208</v>
      </c>
    </row>
    <row r="93" ht="18.75" spans="1:4">
      <c r="A93" s="6">
        <v>2</v>
      </c>
      <c r="B93" s="6" t="s">
        <v>209</v>
      </c>
      <c r="C93" s="6" t="s">
        <v>210</v>
      </c>
      <c r="D93" s="6" t="s">
        <v>211</v>
      </c>
    </row>
    <row r="94" ht="18.75" spans="1:4">
      <c r="A94" s="6">
        <v>3</v>
      </c>
      <c r="B94" s="6" t="s">
        <v>212</v>
      </c>
      <c r="C94" s="6" t="s">
        <v>213</v>
      </c>
      <c r="D94" s="6" t="s">
        <v>214</v>
      </c>
    </row>
    <row r="95" s="14" customFormat="1" ht="30" customHeight="1" spans="1:4">
      <c r="A95" s="10" t="s">
        <v>215</v>
      </c>
      <c r="B95" s="10"/>
      <c r="C95" s="10"/>
      <c r="D95" s="10"/>
    </row>
    <row r="96" ht="18.75" spans="1:4">
      <c r="A96" s="5" t="s">
        <v>3</v>
      </c>
      <c r="B96" s="5" t="s">
        <v>4</v>
      </c>
      <c r="C96" s="5" t="s">
        <v>5</v>
      </c>
      <c r="D96" s="5" t="s">
        <v>6</v>
      </c>
    </row>
    <row r="97" ht="18.75" spans="1:4">
      <c r="A97" s="6">
        <v>1</v>
      </c>
      <c r="B97" s="6" t="s">
        <v>216</v>
      </c>
      <c r="C97" s="6" t="s">
        <v>217</v>
      </c>
      <c r="D97" s="6" t="s">
        <v>218</v>
      </c>
    </row>
    <row r="98" ht="18.75" spans="1:4">
      <c r="A98" s="6">
        <v>2</v>
      </c>
      <c r="B98" s="6" t="s">
        <v>219</v>
      </c>
      <c r="C98" s="6" t="s">
        <v>220</v>
      </c>
      <c r="D98" s="6" t="s">
        <v>22</v>
      </c>
    </row>
    <row r="99" ht="18.75" spans="1:4">
      <c r="A99" s="6">
        <v>3</v>
      </c>
      <c r="B99" s="6" t="s">
        <v>221</v>
      </c>
      <c r="C99" s="6" t="s">
        <v>222</v>
      </c>
      <c r="D99" s="6" t="s">
        <v>171</v>
      </c>
    </row>
  </sheetData>
  <mergeCells count="12">
    <mergeCell ref="A2:D2"/>
    <mergeCell ref="A3:D3"/>
    <mergeCell ref="A23:D23"/>
    <mergeCell ref="A37:D37"/>
    <mergeCell ref="A45:D45"/>
    <mergeCell ref="A53:D53"/>
    <mergeCell ref="A61:D61"/>
    <mergeCell ref="A69:D69"/>
    <mergeCell ref="A77:D77"/>
    <mergeCell ref="A85:D85"/>
    <mergeCell ref="A90:D90"/>
    <mergeCell ref="A95:D95"/>
  </mergeCells>
  <pageMargins left="0.75" right="0.75" top="1" bottom="1" header="0.511805555555556" footer="0.51180555555555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zoomScale="85" zoomScaleNormal="85" workbookViewId="0">
      <selection activeCell="A1" sqref="A1"/>
    </sheetView>
  </sheetViews>
  <sheetFormatPr defaultColWidth="9" defaultRowHeight="13.5" outlineLevelRow="6" outlineLevelCol="3"/>
  <cols>
    <col min="1" max="1" width="15.625" customWidth="1"/>
    <col min="2" max="2" width="20.625" customWidth="1"/>
    <col min="3" max="3" width="25.625" customWidth="1"/>
    <col min="4" max="4" width="20.625" customWidth="1"/>
  </cols>
  <sheetData>
    <row r="1" spans="1:1">
      <c r="A1" s="1" t="s">
        <v>0</v>
      </c>
    </row>
    <row r="2" ht="31.5" spans="1:4">
      <c r="A2" s="2" t="s">
        <v>884</v>
      </c>
      <c r="B2" s="3"/>
      <c r="C2" s="2"/>
      <c r="D2" s="3"/>
    </row>
    <row r="3" ht="30" customHeight="1" spans="1:4">
      <c r="A3" s="4" t="s">
        <v>205</v>
      </c>
      <c r="B3" s="4"/>
      <c r="C3" s="4"/>
      <c r="D3" s="4"/>
    </row>
    <row r="4" ht="18.75" spans="1:4">
      <c r="A4" s="5" t="s">
        <v>3</v>
      </c>
      <c r="B4" s="5" t="s">
        <v>4</v>
      </c>
      <c r="C4" s="5" t="s">
        <v>5</v>
      </c>
      <c r="D4" s="5" t="s">
        <v>6</v>
      </c>
    </row>
    <row r="5" ht="18.75" spans="1:4">
      <c r="A5" s="6">
        <v>1</v>
      </c>
      <c r="B5" s="6" t="s">
        <v>885</v>
      </c>
      <c r="C5" s="6" t="s">
        <v>886</v>
      </c>
      <c r="D5" s="6" t="s">
        <v>734</v>
      </c>
    </row>
    <row r="6" ht="18.75" spans="1:4">
      <c r="A6" s="6">
        <v>2</v>
      </c>
      <c r="B6" s="6" t="s">
        <v>887</v>
      </c>
      <c r="C6" s="6" t="s">
        <v>888</v>
      </c>
      <c r="D6" s="6" t="s">
        <v>383</v>
      </c>
    </row>
    <row r="7" ht="18.75" spans="1:4">
      <c r="A7" s="6">
        <v>3</v>
      </c>
      <c r="B7" s="6" t="s">
        <v>889</v>
      </c>
      <c r="C7" s="6" t="s">
        <v>890</v>
      </c>
      <c r="D7" s="6" t="s">
        <v>36</v>
      </c>
    </row>
  </sheetData>
  <mergeCells count="2">
    <mergeCell ref="A2:D2"/>
    <mergeCell ref="A3:D3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zoomScale="85" zoomScaleNormal="85" workbookViewId="0">
      <selection activeCell="A1" sqref="A1"/>
    </sheetView>
  </sheetViews>
  <sheetFormatPr defaultColWidth="9" defaultRowHeight="13.5" outlineLevelRow="6" outlineLevelCol="3"/>
  <cols>
    <col min="1" max="1" width="15.625" customWidth="1"/>
    <col min="2" max="2" width="20.625" customWidth="1"/>
    <col min="3" max="3" width="25.625" customWidth="1"/>
    <col min="4" max="4" width="20.625" customWidth="1"/>
  </cols>
  <sheetData>
    <row r="1" spans="1:1">
      <c r="A1" s="1" t="s">
        <v>0</v>
      </c>
    </row>
    <row r="2" ht="31.5" spans="1:4">
      <c r="A2" s="2" t="s">
        <v>891</v>
      </c>
      <c r="B2" s="3"/>
      <c r="C2" s="2"/>
      <c r="D2" s="3"/>
    </row>
    <row r="3" ht="30" customHeight="1" spans="1:4">
      <c r="A3" s="4" t="s">
        <v>90</v>
      </c>
      <c r="B3" s="4"/>
      <c r="C3" s="4"/>
      <c r="D3" s="4"/>
    </row>
    <row r="4" ht="18.75" spans="1:4">
      <c r="A4" s="5" t="s">
        <v>3</v>
      </c>
      <c r="B4" s="5" t="s">
        <v>4</v>
      </c>
      <c r="C4" s="5" t="s">
        <v>5</v>
      </c>
      <c r="D4" s="5" t="s">
        <v>6</v>
      </c>
    </row>
    <row r="5" ht="18.75" spans="1:4">
      <c r="A5" s="6">
        <v>1</v>
      </c>
      <c r="B5" s="6" t="s">
        <v>892</v>
      </c>
      <c r="C5" s="6" t="s">
        <v>893</v>
      </c>
      <c r="D5" s="6" t="s">
        <v>308</v>
      </c>
    </row>
    <row r="6" ht="18.75" spans="1:4">
      <c r="A6" s="6">
        <v>2</v>
      </c>
      <c r="B6" s="6" t="s">
        <v>894</v>
      </c>
      <c r="C6" s="6" t="s">
        <v>895</v>
      </c>
      <c r="D6" s="6" t="s">
        <v>896</v>
      </c>
    </row>
    <row r="7" ht="18.75" spans="1:4">
      <c r="A7" s="6">
        <v>3</v>
      </c>
      <c r="B7" s="6" t="s">
        <v>897</v>
      </c>
      <c r="C7" s="6" t="s">
        <v>898</v>
      </c>
      <c r="D7" s="6" t="s">
        <v>899</v>
      </c>
    </row>
  </sheetData>
  <mergeCells count="2">
    <mergeCell ref="A2:D2"/>
    <mergeCell ref="A3:D3"/>
  </mergeCells>
  <pageMargins left="0.75" right="0.75" top="1" bottom="1" header="0.511805555555556" footer="0.51180555555555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zoomScale="85" zoomScaleNormal="85" workbookViewId="0">
      <selection activeCell="A1" sqref="A1"/>
    </sheetView>
  </sheetViews>
  <sheetFormatPr defaultColWidth="9" defaultRowHeight="13.5" outlineLevelRow="6" outlineLevelCol="3"/>
  <cols>
    <col min="1" max="1" width="15.625" customWidth="1"/>
    <col min="2" max="2" width="20.625" customWidth="1"/>
    <col min="3" max="3" width="25.625" customWidth="1"/>
    <col min="4" max="4" width="20.625" customWidth="1"/>
  </cols>
  <sheetData>
    <row r="1" spans="1:1">
      <c r="A1" s="1" t="s">
        <v>0</v>
      </c>
    </row>
    <row r="2" ht="31.5" spans="1:4">
      <c r="A2" s="2" t="s">
        <v>900</v>
      </c>
      <c r="B2" s="3"/>
      <c r="C2" s="3"/>
      <c r="D2" s="3"/>
    </row>
    <row r="3" s="7" customFormat="1" ht="30" customHeight="1" spans="1:4">
      <c r="A3" s="4" t="s">
        <v>453</v>
      </c>
      <c r="B3" s="4"/>
      <c r="C3" s="4"/>
      <c r="D3" s="4"/>
    </row>
    <row r="4" ht="18.75" spans="1:4">
      <c r="A4" s="5" t="s">
        <v>3</v>
      </c>
      <c r="B4" s="5" t="s">
        <v>4</v>
      </c>
      <c r="C4" s="5" t="s">
        <v>5</v>
      </c>
      <c r="D4" s="5" t="s">
        <v>6</v>
      </c>
    </row>
    <row r="5" ht="18.75" spans="1:4">
      <c r="A5" s="6">
        <v>1</v>
      </c>
      <c r="B5" s="6" t="s">
        <v>901</v>
      </c>
      <c r="C5" s="6" t="s">
        <v>902</v>
      </c>
      <c r="D5" s="6" t="s">
        <v>610</v>
      </c>
    </row>
    <row r="6" ht="18.75" spans="1:4">
      <c r="A6" s="6">
        <v>2</v>
      </c>
      <c r="B6" s="6" t="s">
        <v>903</v>
      </c>
      <c r="C6" s="6" t="s">
        <v>904</v>
      </c>
      <c r="D6" s="6" t="s">
        <v>905</v>
      </c>
    </row>
    <row r="7" ht="18.75" spans="1:4">
      <c r="A7" s="6">
        <v>3</v>
      </c>
      <c r="B7" s="6" t="s">
        <v>906</v>
      </c>
      <c r="C7" s="6" t="s">
        <v>907</v>
      </c>
      <c r="D7" s="6" t="s">
        <v>905</v>
      </c>
    </row>
  </sheetData>
  <mergeCells count="2">
    <mergeCell ref="A2:D2"/>
    <mergeCell ref="A3:D3"/>
  </mergeCell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zoomScale="85" zoomScaleNormal="85" workbookViewId="0">
      <selection activeCell="A1" sqref="A1"/>
    </sheetView>
  </sheetViews>
  <sheetFormatPr defaultColWidth="9" defaultRowHeight="13.5" outlineLevelRow="6" outlineLevelCol="3"/>
  <cols>
    <col min="1" max="1" width="15.625" customWidth="1"/>
    <col min="2" max="2" width="20.625" customWidth="1"/>
    <col min="3" max="3" width="25.625" customWidth="1"/>
    <col min="4" max="4" width="20.625" customWidth="1"/>
  </cols>
  <sheetData>
    <row r="1" spans="1:1">
      <c r="A1" s="1" t="s">
        <v>0</v>
      </c>
    </row>
    <row r="2" ht="31.5" spans="1:4">
      <c r="A2" s="2" t="s">
        <v>908</v>
      </c>
      <c r="B2" s="3"/>
      <c r="C2" s="3"/>
      <c r="D2" s="3"/>
    </row>
    <row r="3" ht="30" customHeight="1" spans="1:4">
      <c r="A3" s="4" t="s">
        <v>90</v>
      </c>
      <c r="B3" s="4"/>
      <c r="C3" s="4"/>
      <c r="D3" s="4"/>
    </row>
    <row r="4" ht="18.75" spans="1:4">
      <c r="A4" s="5" t="s">
        <v>3</v>
      </c>
      <c r="B4" s="5" t="s">
        <v>4</v>
      </c>
      <c r="C4" s="5" t="s">
        <v>5</v>
      </c>
      <c r="D4" s="5" t="s">
        <v>6</v>
      </c>
    </row>
    <row r="5" ht="18.75" spans="1:4">
      <c r="A5" s="6">
        <v>1</v>
      </c>
      <c r="B5" s="6" t="s">
        <v>909</v>
      </c>
      <c r="C5" s="6" t="s">
        <v>910</v>
      </c>
      <c r="D5" s="6">
        <f>66.2+2</f>
        <v>68.2</v>
      </c>
    </row>
    <row r="6" ht="18.75" spans="1:4">
      <c r="A6" s="6">
        <v>2</v>
      </c>
      <c r="B6" s="6" t="s">
        <v>911</v>
      </c>
      <c r="C6" s="6" t="s">
        <v>912</v>
      </c>
      <c r="D6" s="6" t="s">
        <v>913</v>
      </c>
    </row>
    <row r="7" ht="18.75" spans="1:4">
      <c r="A7" s="6">
        <v>3</v>
      </c>
      <c r="B7" s="6" t="s">
        <v>489</v>
      </c>
      <c r="C7" s="6" t="s">
        <v>914</v>
      </c>
      <c r="D7" s="6" t="s">
        <v>838</v>
      </c>
    </row>
  </sheetData>
  <mergeCells count="2">
    <mergeCell ref="A2:D2"/>
    <mergeCell ref="A3:D3"/>
  </mergeCells>
  <pageMargins left="0.75" right="0.75" top="1" bottom="1" header="0.511805555555556" footer="0.511805555555556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zoomScale="85" zoomScaleNormal="85" workbookViewId="0">
      <selection activeCell="A1" sqref="A1"/>
    </sheetView>
  </sheetViews>
  <sheetFormatPr defaultColWidth="9" defaultRowHeight="13.5" outlineLevelRow="6" outlineLevelCol="3"/>
  <cols>
    <col min="1" max="1" width="15.625" customWidth="1"/>
    <col min="2" max="2" width="20.625" customWidth="1"/>
    <col min="3" max="3" width="25.625" customWidth="1"/>
    <col min="4" max="4" width="20.625" customWidth="1"/>
  </cols>
  <sheetData>
    <row r="1" spans="1:1">
      <c r="A1" s="1" t="s">
        <v>0</v>
      </c>
    </row>
    <row r="2" ht="31.5" spans="1:4">
      <c r="A2" s="2" t="s">
        <v>915</v>
      </c>
      <c r="B2" s="3"/>
      <c r="C2" s="3"/>
      <c r="D2" s="3"/>
    </row>
    <row r="3" ht="30" customHeight="1" spans="1:4">
      <c r="A3" s="4" t="s">
        <v>90</v>
      </c>
      <c r="B3" s="4"/>
      <c r="C3" s="4"/>
      <c r="D3" s="4"/>
    </row>
    <row r="4" ht="18.75" spans="1:4">
      <c r="A4" s="5" t="s">
        <v>3</v>
      </c>
      <c r="B4" s="5" t="s">
        <v>4</v>
      </c>
      <c r="C4" s="5" t="s">
        <v>5</v>
      </c>
      <c r="D4" s="5" t="s">
        <v>6</v>
      </c>
    </row>
    <row r="5" ht="18.75" spans="1:4">
      <c r="A5" s="6">
        <v>1</v>
      </c>
      <c r="B5" s="6" t="s">
        <v>916</v>
      </c>
      <c r="C5" s="6" t="s">
        <v>917</v>
      </c>
      <c r="D5" s="6" t="s">
        <v>410</v>
      </c>
    </row>
    <row r="6" ht="18.75" spans="1:4">
      <c r="A6" s="6">
        <v>2</v>
      </c>
      <c r="B6" s="6" t="s">
        <v>918</v>
      </c>
      <c r="C6" s="6" t="s">
        <v>919</v>
      </c>
      <c r="D6" s="6" t="s">
        <v>920</v>
      </c>
    </row>
    <row r="7" ht="18.75" spans="1:4">
      <c r="A7" s="6">
        <v>3</v>
      </c>
      <c r="B7" s="6" t="s">
        <v>921</v>
      </c>
      <c r="C7" s="6" t="s">
        <v>922</v>
      </c>
      <c r="D7" s="6" t="s">
        <v>89</v>
      </c>
    </row>
  </sheetData>
  <mergeCells count="2">
    <mergeCell ref="A2:D2"/>
    <mergeCell ref="A3:D3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zoomScale="85" zoomScaleNormal="85" workbookViewId="0">
      <selection activeCell="A1" sqref="A1"/>
    </sheetView>
  </sheetViews>
  <sheetFormatPr defaultColWidth="9" defaultRowHeight="13.5" outlineLevelCol="3"/>
  <cols>
    <col min="1" max="1" width="15.625" customWidth="1"/>
    <col min="2" max="2" width="20.625" customWidth="1"/>
    <col min="3" max="3" width="25.625" customWidth="1"/>
    <col min="4" max="4" width="20.625" customWidth="1"/>
  </cols>
  <sheetData>
    <row r="1" spans="1:1">
      <c r="A1" s="1" t="s">
        <v>0</v>
      </c>
    </row>
    <row r="2" ht="31.5" spans="1:4">
      <c r="A2" s="2" t="s">
        <v>223</v>
      </c>
      <c r="B2" s="3"/>
      <c r="C2" s="2"/>
      <c r="D2" s="3"/>
    </row>
    <row r="3" ht="30" customHeight="1" spans="1:4">
      <c r="A3" s="4" t="s">
        <v>90</v>
      </c>
      <c r="B3" s="4"/>
      <c r="C3" s="4"/>
      <c r="D3" s="4"/>
    </row>
    <row r="4" ht="18.75" spans="1:4">
      <c r="A4" s="5" t="s">
        <v>3</v>
      </c>
      <c r="B4" s="5" t="s">
        <v>4</v>
      </c>
      <c r="C4" s="5" t="s">
        <v>5</v>
      </c>
      <c r="D4" s="5" t="s">
        <v>6</v>
      </c>
    </row>
    <row r="5" ht="18.75" spans="1:4">
      <c r="A5" s="6">
        <v>1</v>
      </c>
      <c r="B5" s="6" t="s">
        <v>224</v>
      </c>
      <c r="C5" s="6" t="s">
        <v>225</v>
      </c>
      <c r="D5" s="6" t="s">
        <v>226</v>
      </c>
    </row>
    <row r="6" ht="18.75" spans="1:4">
      <c r="A6" s="6">
        <v>2</v>
      </c>
      <c r="B6" s="6" t="s">
        <v>227</v>
      </c>
      <c r="C6" s="6" t="s">
        <v>228</v>
      </c>
      <c r="D6" s="6" t="s">
        <v>22</v>
      </c>
    </row>
    <row r="7" ht="18.75" spans="1:4">
      <c r="A7" s="6">
        <v>3</v>
      </c>
      <c r="B7" s="6" t="s">
        <v>229</v>
      </c>
      <c r="C7" s="6" t="s">
        <v>230</v>
      </c>
      <c r="D7" s="6" t="s">
        <v>231</v>
      </c>
    </row>
    <row r="8" ht="18.75" spans="1:4">
      <c r="A8" s="6">
        <v>4</v>
      </c>
      <c r="B8" s="6" t="s">
        <v>232</v>
      </c>
      <c r="C8" s="6" t="s">
        <v>233</v>
      </c>
      <c r="D8" s="6" t="s">
        <v>42</v>
      </c>
    </row>
    <row r="9" ht="18.75" spans="1:4">
      <c r="A9" s="6">
        <v>5</v>
      </c>
      <c r="B9" s="6" t="s">
        <v>234</v>
      </c>
      <c r="C9" s="6" t="s">
        <v>235</v>
      </c>
      <c r="D9" s="6" t="s">
        <v>236</v>
      </c>
    </row>
    <row r="10" ht="18.75" spans="1:4">
      <c r="A10" s="6">
        <v>6</v>
      </c>
      <c r="B10" s="6" t="s">
        <v>237</v>
      </c>
      <c r="C10" s="6" t="s">
        <v>238</v>
      </c>
      <c r="D10" s="6" t="s">
        <v>239</v>
      </c>
    </row>
    <row r="11" ht="18.75" spans="1:4">
      <c r="A11" s="6">
        <v>7</v>
      </c>
      <c r="B11" s="6" t="s">
        <v>240</v>
      </c>
      <c r="C11" s="6" t="s">
        <v>241</v>
      </c>
      <c r="D11" s="6" t="s">
        <v>242</v>
      </c>
    </row>
    <row r="12" ht="18.75" spans="1:4">
      <c r="A12" s="6">
        <v>8</v>
      </c>
      <c r="B12" s="6" t="s">
        <v>243</v>
      </c>
      <c r="C12" s="6" t="s">
        <v>244</v>
      </c>
      <c r="D12" s="6" t="s">
        <v>245</v>
      </c>
    </row>
    <row r="13" ht="30" customHeight="1" spans="1:4">
      <c r="A13" s="10" t="s">
        <v>205</v>
      </c>
      <c r="B13" s="10"/>
      <c r="C13" s="10"/>
      <c r="D13" s="10"/>
    </row>
    <row r="14" ht="18.75" spans="1:4">
      <c r="A14" s="5" t="s">
        <v>3</v>
      </c>
      <c r="B14" s="5" t="s">
        <v>4</v>
      </c>
      <c r="C14" s="5" t="s">
        <v>5</v>
      </c>
      <c r="D14" s="5" t="s">
        <v>6</v>
      </c>
    </row>
    <row r="15" ht="18.75" spans="1:4">
      <c r="A15" s="6">
        <v>1</v>
      </c>
      <c r="B15" s="6" t="s">
        <v>246</v>
      </c>
      <c r="C15" s="6" t="s">
        <v>247</v>
      </c>
      <c r="D15" s="6">
        <f>66.7+2</f>
        <v>68.7</v>
      </c>
    </row>
    <row r="16" ht="18.75" spans="1:4">
      <c r="A16" s="6">
        <v>2</v>
      </c>
      <c r="B16" s="6" t="s">
        <v>248</v>
      </c>
      <c r="C16" s="6" t="s">
        <v>249</v>
      </c>
      <c r="D16" s="6" t="s">
        <v>236</v>
      </c>
    </row>
    <row r="17" ht="18.75" spans="1:4">
      <c r="A17" s="6">
        <v>3</v>
      </c>
      <c r="B17" s="6" t="s">
        <v>250</v>
      </c>
      <c r="C17" s="6" t="s">
        <v>251</v>
      </c>
      <c r="D17" s="6" t="s">
        <v>252</v>
      </c>
    </row>
  </sheetData>
  <mergeCells count="3">
    <mergeCell ref="A2:D2"/>
    <mergeCell ref="A3:D3"/>
    <mergeCell ref="A13:D13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zoomScale="85" zoomScaleNormal="85" workbookViewId="0">
      <selection activeCell="A1" sqref="A1"/>
    </sheetView>
  </sheetViews>
  <sheetFormatPr defaultColWidth="9" defaultRowHeight="13.5" outlineLevelCol="3"/>
  <cols>
    <col min="1" max="1" width="15.625" customWidth="1"/>
    <col min="2" max="2" width="20.625" customWidth="1"/>
    <col min="3" max="3" width="25.625" customWidth="1"/>
    <col min="4" max="4" width="20.625" customWidth="1"/>
  </cols>
  <sheetData>
    <row r="1" spans="1:1">
      <c r="A1" s="1" t="s">
        <v>0</v>
      </c>
    </row>
    <row r="2" ht="31.5" spans="1:4">
      <c r="A2" s="2" t="s">
        <v>253</v>
      </c>
      <c r="B2" s="3"/>
      <c r="C2" s="3"/>
      <c r="D2" s="3"/>
    </row>
    <row r="3" s="9" customFormat="1" ht="30" customHeight="1" spans="1:4">
      <c r="A3" s="12" t="s">
        <v>2</v>
      </c>
      <c r="B3" s="4"/>
      <c r="C3" s="4"/>
      <c r="D3" s="4"/>
    </row>
    <row r="4" ht="18.75" spans="1:4">
      <c r="A4" s="5" t="s">
        <v>3</v>
      </c>
      <c r="B4" s="5" t="s">
        <v>4</v>
      </c>
      <c r="C4" s="5" t="s">
        <v>5</v>
      </c>
      <c r="D4" s="5" t="s">
        <v>6</v>
      </c>
    </row>
    <row r="5" ht="18.75" spans="1:4">
      <c r="A5" s="6">
        <v>1</v>
      </c>
      <c r="B5" s="6" t="s">
        <v>254</v>
      </c>
      <c r="C5" s="6" t="s">
        <v>255</v>
      </c>
      <c r="D5" s="6">
        <f>77.8+4</f>
        <v>81.8</v>
      </c>
    </row>
    <row r="6" ht="18.75" spans="1:4">
      <c r="A6" s="6">
        <v>2</v>
      </c>
      <c r="B6" s="6" t="s">
        <v>256</v>
      </c>
      <c r="C6" s="6" t="s">
        <v>257</v>
      </c>
      <c r="D6" s="6" t="s">
        <v>258</v>
      </c>
    </row>
    <row r="7" ht="18.75" spans="1:4">
      <c r="A7" s="6">
        <v>3</v>
      </c>
      <c r="B7" s="6" t="s">
        <v>259</v>
      </c>
      <c r="C7" s="6" t="s">
        <v>260</v>
      </c>
      <c r="D7" s="6">
        <f>71.2+2</f>
        <v>73.2</v>
      </c>
    </row>
    <row r="8" ht="18.75" spans="1:4">
      <c r="A8" s="6">
        <v>4</v>
      </c>
      <c r="B8" s="6" t="s">
        <v>261</v>
      </c>
      <c r="C8" s="6" t="s">
        <v>262</v>
      </c>
      <c r="D8" s="6">
        <f>68.9+3</f>
        <v>71.9</v>
      </c>
    </row>
    <row r="9" ht="18.75" spans="1:4">
      <c r="A9" s="6">
        <v>5</v>
      </c>
      <c r="B9" s="6" t="s">
        <v>263</v>
      </c>
      <c r="C9" s="6" t="s">
        <v>264</v>
      </c>
      <c r="D9" s="6" t="s">
        <v>265</v>
      </c>
    </row>
    <row r="10" ht="18.75" spans="1:4">
      <c r="A10" s="6">
        <v>6</v>
      </c>
      <c r="B10" s="6" t="s">
        <v>266</v>
      </c>
      <c r="C10" s="6" t="s">
        <v>267</v>
      </c>
      <c r="D10" s="6" t="s">
        <v>102</v>
      </c>
    </row>
    <row r="11" ht="18.75" spans="1:4">
      <c r="A11" s="6">
        <v>7</v>
      </c>
      <c r="B11" s="6" t="s">
        <v>268</v>
      </c>
      <c r="C11" s="6" t="s">
        <v>269</v>
      </c>
      <c r="D11" s="6" t="s">
        <v>270</v>
      </c>
    </row>
    <row r="12" ht="18.75" spans="1:4">
      <c r="A12" s="6">
        <v>8</v>
      </c>
      <c r="B12" s="6" t="s">
        <v>271</v>
      </c>
      <c r="C12" s="6" t="s">
        <v>272</v>
      </c>
      <c r="D12" s="6" t="s">
        <v>218</v>
      </c>
    </row>
    <row r="13" ht="18.75" spans="1:4">
      <c r="A13" s="6">
        <v>9</v>
      </c>
      <c r="B13" s="6" t="s">
        <v>273</v>
      </c>
      <c r="C13" s="6" t="s">
        <v>274</v>
      </c>
      <c r="D13" s="6" t="s">
        <v>275</v>
      </c>
    </row>
    <row r="14" ht="18.75" spans="1:4">
      <c r="A14" s="6">
        <v>10</v>
      </c>
      <c r="B14" s="6" t="s">
        <v>276</v>
      </c>
      <c r="C14" s="6" t="s">
        <v>277</v>
      </c>
      <c r="D14" s="6" t="s">
        <v>278</v>
      </c>
    </row>
    <row r="15" ht="18.75" spans="1:4">
      <c r="A15" s="6">
        <v>11</v>
      </c>
      <c r="B15" s="6" t="s">
        <v>279</v>
      </c>
      <c r="C15" s="6" t="s">
        <v>280</v>
      </c>
      <c r="D15" s="6" t="s">
        <v>281</v>
      </c>
    </row>
    <row r="16" ht="18.75" spans="1:4">
      <c r="A16" s="6">
        <v>12</v>
      </c>
      <c r="B16" s="6" t="s">
        <v>282</v>
      </c>
      <c r="C16" s="6" t="s">
        <v>283</v>
      </c>
      <c r="D16" s="6" t="s">
        <v>194</v>
      </c>
    </row>
    <row r="17" ht="18.75" spans="1:4">
      <c r="A17" s="6">
        <v>13</v>
      </c>
      <c r="B17" s="6" t="s">
        <v>284</v>
      </c>
      <c r="C17" s="6" t="s">
        <v>285</v>
      </c>
      <c r="D17" s="6" t="s">
        <v>176</v>
      </c>
    </row>
    <row r="18" ht="18.75" spans="1:4">
      <c r="A18" s="6">
        <v>14</v>
      </c>
      <c r="B18" s="6" t="s">
        <v>286</v>
      </c>
      <c r="C18" s="6" t="s">
        <v>287</v>
      </c>
      <c r="D18" s="6" t="s">
        <v>288</v>
      </c>
    </row>
    <row r="19" ht="18.75" spans="1:4">
      <c r="A19" s="6">
        <v>15</v>
      </c>
      <c r="B19" s="6" t="s">
        <v>289</v>
      </c>
      <c r="C19" s="6" t="s">
        <v>290</v>
      </c>
      <c r="D19" s="6" t="s">
        <v>291</v>
      </c>
    </row>
    <row r="20" ht="18.75" spans="1:4">
      <c r="A20" s="6">
        <v>16</v>
      </c>
      <c r="B20" s="6" t="s">
        <v>292</v>
      </c>
      <c r="C20" s="6" t="s">
        <v>293</v>
      </c>
      <c r="D20" s="6" t="s">
        <v>294</v>
      </c>
    </row>
    <row r="21" ht="18.75" spans="1:4">
      <c r="A21" s="6">
        <v>17</v>
      </c>
      <c r="B21" s="6" t="s">
        <v>295</v>
      </c>
      <c r="C21" s="6" t="s">
        <v>296</v>
      </c>
      <c r="D21" s="6" t="s">
        <v>297</v>
      </c>
    </row>
    <row r="22" ht="18.75" spans="1:4">
      <c r="A22" s="6">
        <v>18</v>
      </c>
      <c r="B22" s="6" t="s">
        <v>298</v>
      </c>
      <c r="C22" s="6" t="s">
        <v>299</v>
      </c>
      <c r="D22" s="6" t="s">
        <v>300</v>
      </c>
    </row>
    <row r="23" s="9" customFormat="1" ht="30" customHeight="1" spans="1:4">
      <c r="A23" s="10" t="s">
        <v>56</v>
      </c>
      <c r="B23" s="10"/>
      <c r="C23" s="10"/>
      <c r="D23" s="10"/>
    </row>
    <row r="24" ht="18.75" spans="1:4">
      <c r="A24" s="5" t="s">
        <v>3</v>
      </c>
      <c r="B24" s="5" t="s">
        <v>4</v>
      </c>
      <c r="C24" s="5" t="s">
        <v>5</v>
      </c>
      <c r="D24" s="5" t="s">
        <v>6</v>
      </c>
    </row>
    <row r="25" ht="18.75" spans="1:4">
      <c r="A25" s="6">
        <v>1</v>
      </c>
      <c r="B25" s="6" t="s">
        <v>301</v>
      </c>
      <c r="C25" s="6" t="s">
        <v>302</v>
      </c>
      <c r="D25" s="6" t="s">
        <v>25</v>
      </c>
    </row>
    <row r="26" ht="18.75" spans="1:4">
      <c r="A26" s="6">
        <v>2</v>
      </c>
      <c r="B26" s="6" t="s">
        <v>303</v>
      </c>
      <c r="C26" s="6" t="s">
        <v>304</v>
      </c>
      <c r="D26" s="6" t="s">
        <v>305</v>
      </c>
    </row>
    <row r="27" ht="18.75" spans="1:4">
      <c r="A27" s="6">
        <v>3</v>
      </c>
      <c r="B27" s="6" t="s">
        <v>306</v>
      </c>
      <c r="C27" s="6" t="s">
        <v>307</v>
      </c>
      <c r="D27" s="6" t="s">
        <v>308</v>
      </c>
    </row>
    <row r="28" s="9" customFormat="1" ht="30" customHeight="1" spans="1:4">
      <c r="A28" s="10" t="s">
        <v>90</v>
      </c>
      <c r="B28" s="10"/>
      <c r="C28" s="10"/>
      <c r="D28" s="10"/>
    </row>
    <row r="29" ht="18.75" spans="1:4">
      <c r="A29" s="5" t="s">
        <v>3</v>
      </c>
      <c r="B29" s="5" t="s">
        <v>4</v>
      </c>
      <c r="C29" s="5" t="s">
        <v>5</v>
      </c>
      <c r="D29" s="5" t="s">
        <v>6</v>
      </c>
    </row>
    <row r="30" ht="18.75" spans="1:4">
      <c r="A30" s="6">
        <v>1</v>
      </c>
      <c r="B30" s="6" t="s">
        <v>309</v>
      </c>
      <c r="C30" s="6" t="s">
        <v>310</v>
      </c>
      <c r="D30" s="6" t="s">
        <v>311</v>
      </c>
    </row>
    <row r="31" ht="18.75" spans="1:4">
      <c r="A31" s="6">
        <v>2</v>
      </c>
      <c r="B31" s="6" t="s">
        <v>312</v>
      </c>
      <c r="C31" s="6" t="s">
        <v>313</v>
      </c>
      <c r="D31" s="6" t="s">
        <v>22</v>
      </c>
    </row>
    <row r="32" ht="18.75" spans="1:4">
      <c r="A32" s="6">
        <v>3</v>
      </c>
      <c r="B32" s="6" t="s">
        <v>314</v>
      </c>
      <c r="C32" s="6" t="s">
        <v>315</v>
      </c>
      <c r="D32" s="6" t="s">
        <v>275</v>
      </c>
    </row>
    <row r="33" ht="18.75" spans="1:4">
      <c r="A33" s="6">
        <v>4</v>
      </c>
      <c r="B33" s="6" t="s">
        <v>316</v>
      </c>
      <c r="C33" s="6" t="s">
        <v>317</v>
      </c>
      <c r="D33" s="6" t="s">
        <v>318</v>
      </c>
    </row>
    <row r="34" ht="18.75" spans="1:4">
      <c r="A34" s="6">
        <v>5</v>
      </c>
      <c r="B34" s="6" t="s">
        <v>319</v>
      </c>
      <c r="C34" s="6" t="s">
        <v>320</v>
      </c>
      <c r="D34" s="6" t="s">
        <v>321</v>
      </c>
    </row>
    <row r="35" ht="18.75" spans="1:4">
      <c r="A35" s="6">
        <v>6</v>
      </c>
      <c r="B35" s="6" t="s">
        <v>322</v>
      </c>
      <c r="C35" s="6" t="s">
        <v>323</v>
      </c>
      <c r="D35" s="6" t="s">
        <v>201</v>
      </c>
    </row>
    <row r="36" s="9" customFormat="1" ht="30" customHeight="1" spans="1:4">
      <c r="A36" s="13" t="s">
        <v>195</v>
      </c>
      <c r="B36" s="13"/>
      <c r="C36" s="13"/>
      <c r="D36" s="13"/>
    </row>
    <row r="37" ht="18.75" spans="1:4">
      <c r="A37" s="5" t="s">
        <v>3</v>
      </c>
      <c r="B37" s="5" t="s">
        <v>4</v>
      </c>
      <c r="C37" s="5" t="s">
        <v>5</v>
      </c>
      <c r="D37" s="5" t="s">
        <v>6</v>
      </c>
    </row>
    <row r="38" ht="18.75" spans="1:4">
      <c r="A38" s="6">
        <v>1</v>
      </c>
      <c r="B38" s="6" t="s">
        <v>324</v>
      </c>
      <c r="C38" s="6" t="s">
        <v>325</v>
      </c>
      <c r="D38" s="6">
        <f>67.4+2</f>
        <v>69.4</v>
      </c>
    </row>
    <row r="39" ht="18.75" spans="1:4">
      <c r="A39" s="6">
        <v>2</v>
      </c>
      <c r="B39" s="6" t="s">
        <v>326</v>
      </c>
      <c r="C39" s="6" t="s">
        <v>327</v>
      </c>
      <c r="D39" s="6" t="s">
        <v>102</v>
      </c>
    </row>
    <row r="40" ht="18.75" spans="1:4">
      <c r="A40" s="6">
        <v>3</v>
      </c>
      <c r="B40" s="6" t="s">
        <v>328</v>
      </c>
      <c r="C40" s="6" t="s">
        <v>329</v>
      </c>
      <c r="D40" s="6" t="s">
        <v>330</v>
      </c>
    </row>
    <row r="41" ht="18.75" spans="1:4">
      <c r="A41" s="6">
        <v>4</v>
      </c>
      <c r="B41" s="6" t="s">
        <v>331</v>
      </c>
      <c r="C41" s="6" t="s">
        <v>332</v>
      </c>
      <c r="D41" s="6" t="s">
        <v>333</v>
      </c>
    </row>
    <row r="42" ht="18.75" spans="1:4">
      <c r="A42" s="6">
        <v>5</v>
      </c>
      <c r="B42" s="6" t="s">
        <v>334</v>
      </c>
      <c r="C42" s="6" t="s">
        <v>335</v>
      </c>
      <c r="D42" s="6" t="s">
        <v>318</v>
      </c>
    </row>
    <row r="43" ht="18.75" spans="1:4">
      <c r="A43" s="6">
        <v>6</v>
      </c>
      <c r="B43" s="6" t="s">
        <v>336</v>
      </c>
      <c r="C43" s="6" t="s">
        <v>337</v>
      </c>
      <c r="D43" s="6" t="s">
        <v>39</v>
      </c>
    </row>
    <row r="44" s="9" customFormat="1" ht="30" customHeight="1" spans="1:4">
      <c r="A44" s="10" t="s">
        <v>126</v>
      </c>
      <c r="B44" s="10"/>
      <c r="C44" s="10"/>
      <c r="D44" s="10"/>
    </row>
    <row r="45" ht="18.75" spans="1:4">
      <c r="A45" s="5" t="s">
        <v>3</v>
      </c>
      <c r="B45" s="5" t="s">
        <v>4</v>
      </c>
      <c r="C45" s="5" t="s">
        <v>5</v>
      </c>
      <c r="D45" s="5" t="s">
        <v>6</v>
      </c>
    </row>
    <row r="46" ht="18.75" spans="1:4">
      <c r="A46" s="6">
        <v>1</v>
      </c>
      <c r="B46" s="6" t="s">
        <v>338</v>
      </c>
      <c r="C46" s="6" t="s">
        <v>339</v>
      </c>
      <c r="D46" s="6" t="s">
        <v>340</v>
      </c>
    </row>
    <row r="47" ht="18.75" spans="1:4">
      <c r="A47" s="6">
        <v>2</v>
      </c>
      <c r="B47" s="6" t="s">
        <v>341</v>
      </c>
      <c r="C47" s="6" t="s">
        <v>342</v>
      </c>
      <c r="D47" s="6" t="s">
        <v>188</v>
      </c>
    </row>
    <row r="48" ht="18.75" spans="1:4">
      <c r="A48" s="6">
        <v>3</v>
      </c>
      <c r="B48" s="6" t="s">
        <v>343</v>
      </c>
      <c r="C48" s="6" t="s">
        <v>344</v>
      </c>
      <c r="D48" s="6" t="s">
        <v>252</v>
      </c>
    </row>
  </sheetData>
  <mergeCells count="6">
    <mergeCell ref="A2:D2"/>
    <mergeCell ref="A3:D3"/>
    <mergeCell ref="A23:D23"/>
    <mergeCell ref="A28:D28"/>
    <mergeCell ref="A36:D36"/>
    <mergeCell ref="A44:D44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0"/>
  <sheetViews>
    <sheetView zoomScale="85" zoomScaleNormal="85" workbookViewId="0">
      <selection activeCell="A1" sqref="A1"/>
    </sheetView>
  </sheetViews>
  <sheetFormatPr defaultColWidth="9" defaultRowHeight="13.5" outlineLevelCol="3"/>
  <cols>
    <col min="1" max="1" width="15.625" customWidth="1"/>
    <col min="2" max="2" width="20.625" customWidth="1"/>
    <col min="3" max="3" width="25.625" customWidth="1"/>
    <col min="4" max="4" width="20.625" customWidth="1"/>
  </cols>
  <sheetData>
    <row r="1" spans="1:1">
      <c r="A1" s="1" t="s">
        <v>0</v>
      </c>
    </row>
    <row r="2" ht="31.5" spans="1:4">
      <c r="A2" s="2" t="s">
        <v>345</v>
      </c>
      <c r="B2" s="3"/>
      <c r="C2" s="3"/>
      <c r="D2" s="3"/>
    </row>
    <row r="3" s="9" customFormat="1" ht="30" customHeight="1" spans="1:4">
      <c r="A3" s="4" t="s">
        <v>2</v>
      </c>
      <c r="B3" s="4"/>
      <c r="C3" s="4"/>
      <c r="D3" s="4"/>
    </row>
    <row r="4" ht="18.75" spans="1:4">
      <c r="A4" s="5" t="s">
        <v>3</v>
      </c>
      <c r="B4" s="5" t="s">
        <v>4</v>
      </c>
      <c r="C4" s="5" t="s">
        <v>5</v>
      </c>
      <c r="D4" s="5" t="s">
        <v>6</v>
      </c>
    </row>
    <row r="5" ht="18.75" spans="1:4">
      <c r="A5" s="6">
        <v>1</v>
      </c>
      <c r="B5" s="6" t="s">
        <v>346</v>
      </c>
      <c r="C5" s="6" t="s">
        <v>347</v>
      </c>
      <c r="D5" s="6" t="s">
        <v>348</v>
      </c>
    </row>
    <row r="6" ht="18.75" spans="1:4">
      <c r="A6" s="6">
        <v>2</v>
      </c>
      <c r="B6" s="6" t="s">
        <v>349</v>
      </c>
      <c r="C6" s="6" t="s">
        <v>350</v>
      </c>
      <c r="D6" s="6" t="s">
        <v>258</v>
      </c>
    </row>
    <row r="7" ht="18.75" spans="1:4">
      <c r="A7" s="6">
        <v>3</v>
      </c>
      <c r="B7" s="6" t="s">
        <v>351</v>
      </c>
      <c r="C7" s="6" t="s">
        <v>352</v>
      </c>
      <c r="D7" s="6" t="s">
        <v>353</v>
      </c>
    </row>
    <row r="8" ht="18.75" spans="1:4">
      <c r="A8" s="6">
        <v>4</v>
      </c>
      <c r="B8" s="6" t="s">
        <v>354</v>
      </c>
      <c r="C8" s="6" t="s">
        <v>355</v>
      </c>
      <c r="D8" s="6">
        <f>68.1+2</f>
        <v>70.1</v>
      </c>
    </row>
    <row r="9" ht="18.75" spans="1:4">
      <c r="A9" s="6">
        <v>5</v>
      </c>
      <c r="B9" s="6" t="s">
        <v>356</v>
      </c>
      <c r="C9" s="6" t="s">
        <v>357</v>
      </c>
      <c r="D9" s="6" t="s">
        <v>99</v>
      </c>
    </row>
    <row r="10" ht="18.75" spans="1:4">
      <c r="A10" s="6">
        <v>6</v>
      </c>
      <c r="B10" s="6" t="s">
        <v>358</v>
      </c>
      <c r="C10" s="6" t="s">
        <v>359</v>
      </c>
      <c r="D10" s="6" t="s">
        <v>360</v>
      </c>
    </row>
    <row r="11" ht="18.75" spans="1:4">
      <c r="A11" s="6">
        <v>7</v>
      </c>
      <c r="B11" s="6" t="s">
        <v>361</v>
      </c>
      <c r="C11" s="6" t="s">
        <v>362</v>
      </c>
      <c r="D11" s="6" t="s">
        <v>363</v>
      </c>
    </row>
    <row r="12" ht="18.75" spans="1:4">
      <c r="A12" s="6">
        <v>8</v>
      </c>
      <c r="B12" s="6" t="s">
        <v>364</v>
      </c>
      <c r="C12" s="6" t="s">
        <v>365</v>
      </c>
      <c r="D12" s="6" t="s">
        <v>183</v>
      </c>
    </row>
    <row r="13" ht="18.75" spans="1:4">
      <c r="A13" s="6">
        <v>9</v>
      </c>
      <c r="B13" s="6" t="s">
        <v>366</v>
      </c>
      <c r="C13" s="6" t="s">
        <v>367</v>
      </c>
      <c r="D13" s="6" t="s">
        <v>368</v>
      </c>
    </row>
    <row r="14" ht="18.75" spans="1:4">
      <c r="A14" s="6">
        <v>10</v>
      </c>
      <c r="B14" s="6" t="s">
        <v>369</v>
      </c>
      <c r="C14" s="6" t="s">
        <v>370</v>
      </c>
      <c r="D14" s="6" t="s">
        <v>112</v>
      </c>
    </row>
    <row r="15" ht="18.75" spans="1:4">
      <c r="A15" s="6">
        <v>11</v>
      </c>
      <c r="B15" s="6" t="s">
        <v>371</v>
      </c>
      <c r="C15" s="6" t="s">
        <v>372</v>
      </c>
      <c r="D15" s="6">
        <v>66.2</v>
      </c>
    </row>
    <row r="16" ht="18.75" spans="1:4">
      <c r="A16" s="6">
        <v>12</v>
      </c>
      <c r="B16" s="6" t="s">
        <v>373</v>
      </c>
      <c r="C16" s="6" t="s">
        <v>374</v>
      </c>
      <c r="D16" s="6">
        <f>62.8+3</f>
        <v>65.8</v>
      </c>
    </row>
    <row r="17" ht="18.75" spans="1:4">
      <c r="A17" s="6">
        <v>13</v>
      </c>
      <c r="B17" s="6" t="s">
        <v>375</v>
      </c>
      <c r="C17" s="6" t="s">
        <v>376</v>
      </c>
      <c r="D17" s="6" t="s">
        <v>377</v>
      </c>
    </row>
    <row r="18" ht="18.75" spans="1:4">
      <c r="A18" s="6">
        <v>14</v>
      </c>
      <c r="B18" s="6" t="s">
        <v>378</v>
      </c>
      <c r="C18" s="6" t="s">
        <v>379</v>
      </c>
      <c r="D18" s="6" t="s">
        <v>380</v>
      </c>
    </row>
    <row r="19" ht="18.75" spans="1:4">
      <c r="A19" s="6">
        <v>15</v>
      </c>
      <c r="B19" s="6" t="s">
        <v>381</v>
      </c>
      <c r="C19" s="6" t="s">
        <v>382</v>
      </c>
      <c r="D19" s="6" t="s">
        <v>383</v>
      </c>
    </row>
    <row r="20" ht="18.75" spans="1:4">
      <c r="A20" s="6">
        <v>16</v>
      </c>
      <c r="B20" s="6" t="s">
        <v>384</v>
      </c>
      <c r="C20" s="6" t="s">
        <v>385</v>
      </c>
      <c r="D20" s="6" t="s">
        <v>159</v>
      </c>
    </row>
    <row r="21" ht="18.75" spans="1:4">
      <c r="A21" s="6">
        <v>17</v>
      </c>
      <c r="B21" s="6" t="s">
        <v>386</v>
      </c>
      <c r="C21" s="6" t="s">
        <v>387</v>
      </c>
      <c r="D21" s="6" t="s">
        <v>33</v>
      </c>
    </row>
    <row r="22" ht="18.75" spans="1:4">
      <c r="A22" s="6">
        <v>18</v>
      </c>
      <c r="B22" s="6" t="s">
        <v>388</v>
      </c>
      <c r="C22" s="6" t="s">
        <v>389</v>
      </c>
      <c r="D22" s="6" t="s">
        <v>33</v>
      </c>
    </row>
    <row r="23" ht="18.75" spans="1:4">
      <c r="A23" s="6">
        <v>19</v>
      </c>
      <c r="B23" s="6" t="s">
        <v>390</v>
      </c>
      <c r="C23" s="6" t="s">
        <v>391</v>
      </c>
      <c r="D23" s="6" t="s">
        <v>392</v>
      </c>
    </row>
    <row r="24" ht="18.75" spans="1:4">
      <c r="A24" s="6">
        <v>20</v>
      </c>
      <c r="B24" s="6" t="s">
        <v>393</v>
      </c>
      <c r="C24" s="6" t="s">
        <v>394</v>
      </c>
      <c r="D24" s="6" t="s">
        <v>395</v>
      </c>
    </row>
    <row r="25" ht="18.75" spans="1:4">
      <c r="A25" s="6">
        <v>21</v>
      </c>
      <c r="B25" s="6" t="s">
        <v>396</v>
      </c>
      <c r="C25" s="6" t="s">
        <v>397</v>
      </c>
      <c r="D25" s="6" t="s">
        <v>398</v>
      </c>
    </row>
    <row r="26" s="9" customFormat="1" ht="30" customHeight="1" spans="1:4">
      <c r="A26" s="10" t="s">
        <v>56</v>
      </c>
      <c r="B26" s="10"/>
      <c r="C26" s="10"/>
      <c r="D26" s="10"/>
    </row>
    <row r="27" ht="18.75" spans="1:4">
      <c r="A27" s="5" t="s">
        <v>3</v>
      </c>
      <c r="B27" s="5" t="s">
        <v>4</v>
      </c>
      <c r="C27" s="5" t="s">
        <v>5</v>
      </c>
      <c r="D27" s="5" t="s">
        <v>6</v>
      </c>
    </row>
    <row r="28" ht="18.75" spans="1:4">
      <c r="A28" s="6">
        <v>1</v>
      </c>
      <c r="B28" s="6" t="s">
        <v>399</v>
      </c>
      <c r="C28" s="6" t="s">
        <v>400</v>
      </c>
      <c r="D28" s="6" t="s">
        <v>183</v>
      </c>
    </row>
    <row r="29" ht="18.75" spans="1:4">
      <c r="A29" s="6">
        <v>2</v>
      </c>
      <c r="B29" s="6" t="s">
        <v>401</v>
      </c>
      <c r="C29" s="6" t="s">
        <v>402</v>
      </c>
      <c r="D29" s="6" t="s">
        <v>22</v>
      </c>
    </row>
    <row r="30" ht="18.75" spans="1:4">
      <c r="A30" s="6">
        <v>3</v>
      </c>
      <c r="B30" s="6" t="s">
        <v>403</v>
      </c>
      <c r="C30" s="6" t="s">
        <v>404</v>
      </c>
      <c r="D30" s="6" t="s">
        <v>405</v>
      </c>
    </row>
    <row r="31" ht="18.75" spans="1:4">
      <c r="A31" s="6">
        <v>4</v>
      </c>
      <c r="B31" s="6" t="s">
        <v>406</v>
      </c>
      <c r="C31" s="6" t="s">
        <v>407</v>
      </c>
      <c r="D31" s="6" t="s">
        <v>392</v>
      </c>
    </row>
    <row r="32" ht="18.75" spans="1:4">
      <c r="A32" s="6">
        <v>5</v>
      </c>
      <c r="B32" s="6" t="s">
        <v>408</v>
      </c>
      <c r="C32" s="6" t="s">
        <v>409</v>
      </c>
      <c r="D32" s="6" t="s">
        <v>410</v>
      </c>
    </row>
    <row r="33" ht="18.75" spans="1:4">
      <c r="A33" s="6">
        <v>6</v>
      </c>
      <c r="B33" s="6" t="s">
        <v>411</v>
      </c>
      <c r="C33" s="6" t="s">
        <v>412</v>
      </c>
      <c r="D33" s="6" t="s">
        <v>413</v>
      </c>
    </row>
    <row r="34" ht="18.75" spans="1:4">
      <c r="A34" s="6">
        <v>7</v>
      </c>
      <c r="B34" s="6" t="s">
        <v>414</v>
      </c>
      <c r="C34" s="6" t="s">
        <v>415</v>
      </c>
      <c r="D34" s="6">
        <f>58.4+2</f>
        <v>60.4</v>
      </c>
    </row>
    <row r="35" ht="18.75" spans="1:4">
      <c r="A35" s="6">
        <v>8</v>
      </c>
      <c r="B35" s="6" t="s">
        <v>416</v>
      </c>
      <c r="C35" s="6" t="s">
        <v>417</v>
      </c>
      <c r="D35" s="6" t="s">
        <v>398</v>
      </c>
    </row>
    <row r="36" ht="18.75" spans="1:4">
      <c r="A36" s="6">
        <v>9</v>
      </c>
      <c r="B36" s="6" t="s">
        <v>418</v>
      </c>
      <c r="C36" s="6" t="s">
        <v>419</v>
      </c>
      <c r="D36" s="6" t="s">
        <v>52</v>
      </c>
    </row>
    <row r="37" ht="18.75" spans="1:4">
      <c r="A37" s="6">
        <v>10</v>
      </c>
      <c r="B37" s="6" t="s">
        <v>420</v>
      </c>
      <c r="C37" s="6" t="s">
        <v>421</v>
      </c>
      <c r="D37" s="6" t="s">
        <v>422</v>
      </c>
    </row>
    <row r="38" ht="18.75" spans="1:4">
      <c r="A38" s="6">
        <v>11</v>
      </c>
      <c r="B38" s="6" t="s">
        <v>423</v>
      </c>
      <c r="C38" s="6" t="s">
        <v>424</v>
      </c>
      <c r="D38" s="6" t="s">
        <v>425</v>
      </c>
    </row>
    <row r="39" ht="18.75" spans="1:4">
      <c r="A39" s="6">
        <v>12</v>
      </c>
      <c r="B39" s="6" t="s">
        <v>426</v>
      </c>
      <c r="C39" s="6" t="s">
        <v>427</v>
      </c>
      <c r="D39" s="6" t="s">
        <v>428</v>
      </c>
    </row>
    <row r="40" s="9" customFormat="1" ht="30" customHeight="1" spans="1:4">
      <c r="A40" s="11" t="s">
        <v>90</v>
      </c>
      <c r="B40" s="11"/>
      <c r="C40" s="11"/>
      <c r="D40" s="11"/>
    </row>
    <row r="41" ht="18.75" spans="1:4">
      <c r="A41" s="5" t="s">
        <v>3</v>
      </c>
      <c r="B41" s="5" t="s">
        <v>4</v>
      </c>
      <c r="C41" s="5" t="s">
        <v>5</v>
      </c>
      <c r="D41" s="5" t="s">
        <v>6</v>
      </c>
    </row>
    <row r="42" ht="18.75" spans="1:4">
      <c r="A42" s="6">
        <v>1</v>
      </c>
      <c r="B42" s="6" t="s">
        <v>429</v>
      </c>
      <c r="C42" s="6" t="s">
        <v>430</v>
      </c>
      <c r="D42" s="6" t="s">
        <v>431</v>
      </c>
    </row>
    <row r="43" ht="18.75" spans="1:4">
      <c r="A43" s="6">
        <v>2</v>
      </c>
      <c r="B43" s="6" t="s">
        <v>432</v>
      </c>
      <c r="C43" s="6" t="s">
        <v>433</v>
      </c>
      <c r="D43" s="6" t="s">
        <v>377</v>
      </c>
    </row>
    <row r="44" ht="18.75" spans="1:4">
      <c r="A44" s="6">
        <v>3</v>
      </c>
      <c r="B44" s="6" t="s">
        <v>434</v>
      </c>
      <c r="C44" s="6" t="s">
        <v>435</v>
      </c>
      <c r="D44" s="6" t="s">
        <v>436</v>
      </c>
    </row>
    <row r="45" ht="18.75" spans="1:4">
      <c r="A45" s="6">
        <v>4</v>
      </c>
      <c r="B45" s="6" t="s">
        <v>437</v>
      </c>
      <c r="C45" s="6" t="s">
        <v>438</v>
      </c>
      <c r="D45" s="6" t="s">
        <v>168</v>
      </c>
    </row>
    <row r="46" ht="18.75" spans="1:4">
      <c r="A46" s="6">
        <v>5</v>
      </c>
      <c r="B46" s="6" t="s">
        <v>439</v>
      </c>
      <c r="C46" s="6" t="s">
        <v>440</v>
      </c>
      <c r="D46" s="6" t="s">
        <v>49</v>
      </c>
    </row>
    <row r="47" ht="18.75" spans="1:4">
      <c r="A47" s="6">
        <v>6</v>
      </c>
      <c r="B47" s="6" t="s">
        <v>441</v>
      </c>
      <c r="C47" s="6" t="s">
        <v>442</v>
      </c>
      <c r="D47" s="6" t="s">
        <v>443</v>
      </c>
    </row>
    <row r="48" s="9" customFormat="1" ht="30" customHeight="1" spans="1:4">
      <c r="A48" s="10" t="s">
        <v>215</v>
      </c>
      <c r="B48" s="10"/>
      <c r="C48" s="10"/>
      <c r="D48" s="10"/>
    </row>
    <row r="49" ht="18.75" spans="1:4">
      <c r="A49" s="5" t="s">
        <v>3</v>
      </c>
      <c r="B49" s="5" t="s">
        <v>4</v>
      </c>
      <c r="C49" s="5" t="s">
        <v>5</v>
      </c>
      <c r="D49" s="5" t="s">
        <v>6</v>
      </c>
    </row>
    <row r="50" ht="18.75" spans="1:4">
      <c r="A50" s="6">
        <v>1</v>
      </c>
      <c r="B50" s="6" t="s">
        <v>444</v>
      </c>
      <c r="C50" s="6" t="s">
        <v>445</v>
      </c>
      <c r="D50" s="6" t="s">
        <v>446</v>
      </c>
    </row>
    <row r="51" ht="18.75" spans="1:4">
      <c r="A51" s="6">
        <v>2</v>
      </c>
      <c r="B51" s="6" t="s">
        <v>447</v>
      </c>
      <c r="C51" s="6" t="s">
        <v>448</v>
      </c>
      <c r="D51" s="6" t="s">
        <v>449</v>
      </c>
    </row>
    <row r="52" ht="18.75" spans="1:4">
      <c r="A52" s="6">
        <v>3</v>
      </c>
      <c r="B52" s="6" t="s">
        <v>450</v>
      </c>
      <c r="C52" s="6" t="s">
        <v>451</v>
      </c>
      <c r="D52" s="6" t="s">
        <v>452</v>
      </c>
    </row>
    <row r="53" s="9" customFormat="1" ht="30" customHeight="1" spans="1:4">
      <c r="A53" s="10" t="s">
        <v>453</v>
      </c>
      <c r="B53" s="10"/>
      <c r="C53" s="10"/>
      <c r="D53" s="10"/>
    </row>
    <row r="54" ht="18.75" spans="1:4">
      <c r="A54" s="5" t="s">
        <v>3</v>
      </c>
      <c r="B54" s="5" t="s">
        <v>4</v>
      </c>
      <c r="C54" s="5" t="s">
        <v>5</v>
      </c>
      <c r="D54" s="5" t="s">
        <v>6</v>
      </c>
    </row>
    <row r="55" ht="18.75" spans="1:4">
      <c r="A55" s="6">
        <v>1</v>
      </c>
      <c r="B55" s="6" t="s">
        <v>454</v>
      </c>
      <c r="C55" s="6" t="s">
        <v>455</v>
      </c>
      <c r="D55" s="6" t="s">
        <v>456</v>
      </c>
    </row>
    <row r="56" ht="18.75" spans="1:4">
      <c r="A56" s="6">
        <v>2</v>
      </c>
      <c r="B56" s="6" t="s">
        <v>457</v>
      </c>
      <c r="C56" s="6" t="s">
        <v>458</v>
      </c>
      <c r="D56" s="6" t="s">
        <v>459</v>
      </c>
    </row>
    <row r="57" ht="18.75" spans="1:4">
      <c r="A57" s="6">
        <v>3</v>
      </c>
      <c r="B57" s="6" t="s">
        <v>460</v>
      </c>
      <c r="C57" s="6" t="s">
        <v>461</v>
      </c>
      <c r="D57" s="6" t="s">
        <v>462</v>
      </c>
    </row>
    <row r="58" s="9" customFormat="1" ht="30" customHeight="1" spans="1:4">
      <c r="A58" s="10" t="s">
        <v>205</v>
      </c>
      <c r="B58" s="10"/>
      <c r="C58" s="10"/>
      <c r="D58" s="10"/>
    </row>
    <row r="59" ht="18.75" spans="1:4">
      <c r="A59" s="5" t="s">
        <v>3</v>
      </c>
      <c r="B59" s="5" t="s">
        <v>4</v>
      </c>
      <c r="C59" s="5" t="s">
        <v>5</v>
      </c>
      <c r="D59" s="5" t="s">
        <v>6</v>
      </c>
    </row>
    <row r="60" ht="18.75" spans="1:4">
      <c r="A60" s="6">
        <v>1</v>
      </c>
      <c r="B60" s="6" t="s">
        <v>463</v>
      </c>
      <c r="C60" s="6" t="s">
        <v>464</v>
      </c>
      <c r="D60" s="6">
        <f>73.7+3</f>
        <v>76.7</v>
      </c>
    </row>
    <row r="61" ht="18.75" spans="1:4">
      <c r="A61" s="6">
        <v>2</v>
      </c>
      <c r="B61" s="6" t="s">
        <v>465</v>
      </c>
      <c r="C61" s="6" t="s">
        <v>466</v>
      </c>
      <c r="D61" s="6">
        <f>72.7+3</f>
        <v>75.7</v>
      </c>
    </row>
    <row r="62" ht="18.75" spans="1:4">
      <c r="A62" s="6">
        <v>3</v>
      </c>
      <c r="B62" s="6" t="s">
        <v>467</v>
      </c>
      <c r="C62" s="6" t="s">
        <v>468</v>
      </c>
      <c r="D62" s="6" t="s">
        <v>469</v>
      </c>
    </row>
    <row r="63" ht="18.75" spans="1:4">
      <c r="A63" s="6">
        <v>4</v>
      </c>
      <c r="B63" s="6" t="s">
        <v>470</v>
      </c>
      <c r="C63" s="6" t="s">
        <v>471</v>
      </c>
      <c r="D63" s="6">
        <f>67.7+2</f>
        <v>69.7</v>
      </c>
    </row>
    <row r="64" ht="18.75" spans="1:4">
      <c r="A64" s="6">
        <v>5</v>
      </c>
      <c r="B64" s="6" t="s">
        <v>472</v>
      </c>
      <c r="C64" s="6" t="s">
        <v>473</v>
      </c>
      <c r="D64" s="6">
        <f>63.1+4</f>
        <v>67.1</v>
      </c>
    </row>
    <row r="65" ht="18.75" spans="1:4">
      <c r="A65" s="6">
        <v>6</v>
      </c>
      <c r="B65" s="6" t="s">
        <v>474</v>
      </c>
      <c r="C65" s="6" t="s">
        <v>475</v>
      </c>
      <c r="D65" s="6" t="s">
        <v>275</v>
      </c>
    </row>
    <row r="66" s="9" customFormat="1" ht="30" customHeight="1" spans="1:4">
      <c r="A66" s="10" t="s">
        <v>476</v>
      </c>
      <c r="B66" s="10"/>
      <c r="C66" s="10"/>
      <c r="D66" s="10"/>
    </row>
    <row r="67" ht="18.75" spans="1:4">
      <c r="A67" s="5" t="s">
        <v>3</v>
      </c>
      <c r="B67" s="5" t="s">
        <v>4</v>
      </c>
      <c r="C67" s="5" t="s">
        <v>5</v>
      </c>
      <c r="D67" s="5" t="s">
        <v>6</v>
      </c>
    </row>
    <row r="68" ht="18.75" spans="1:4">
      <c r="A68" s="6">
        <v>1</v>
      </c>
      <c r="B68" s="6" t="s">
        <v>477</v>
      </c>
      <c r="C68" s="6" t="s">
        <v>478</v>
      </c>
      <c r="D68" s="6" t="s">
        <v>137</v>
      </c>
    </row>
    <row r="69" ht="18.75" spans="1:4">
      <c r="A69" s="6">
        <v>2</v>
      </c>
      <c r="B69" s="6" t="s">
        <v>479</v>
      </c>
      <c r="C69" s="6" t="s">
        <v>480</v>
      </c>
      <c r="D69" s="6" t="s">
        <v>481</v>
      </c>
    </row>
    <row r="70" ht="18.75" spans="1:4">
      <c r="A70" s="6">
        <v>3</v>
      </c>
      <c r="B70" s="6" t="s">
        <v>482</v>
      </c>
      <c r="C70" s="6" t="s">
        <v>483</v>
      </c>
      <c r="D70" s="6" t="s">
        <v>176</v>
      </c>
    </row>
  </sheetData>
  <mergeCells count="8">
    <mergeCell ref="A2:D2"/>
    <mergeCell ref="A3:D3"/>
    <mergeCell ref="A26:D26"/>
    <mergeCell ref="A40:D40"/>
    <mergeCell ref="A48:D48"/>
    <mergeCell ref="A53:D53"/>
    <mergeCell ref="A58:D58"/>
    <mergeCell ref="A66:D66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zoomScale="85" zoomScaleNormal="85" workbookViewId="0">
      <selection activeCell="A1" sqref="A1"/>
    </sheetView>
  </sheetViews>
  <sheetFormatPr defaultColWidth="9" defaultRowHeight="13.5" outlineLevelCol="3"/>
  <cols>
    <col min="1" max="1" width="15.625" customWidth="1"/>
    <col min="2" max="2" width="20.625" customWidth="1"/>
    <col min="3" max="3" width="25.625" customWidth="1"/>
    <col min="4" max="4" width="20.625" customWidth="1"/>
  </cols>
  <sheetData>
    <row r="1" spans="1:1">
      <c r="A1" s="1" t="s">
        <v>0</v>
      </c>
    </row>
    <row r="2" ht="31.5" spans="1:4">
      <c r="A2" s="2" t="s">
        <v>484</v>
      </c>
      <c r="B2" s="3"/>
      <c r="C2" s="3"/>
      <c r="D2" s="3"/>
    </row>
    <row r="3" s="9" customFormat="1" ht="30" customHeight="1" spans="1:4">
      <c r="A3" s="4" t="s">
        <v>2</v>
      </c>
      <c r="B3" s="4"/>
      <c r="C3" s="4"/>
      <c r="D3" s="4"/>
    </row>
    <row r="4" ht="18.75" spans="1:4">
      <c r="A4" s="5" t="s">
        <v>3</v>
      </c>
      <c r="B4" s="5" t="s">
        <v>4</v>
      </c>
      <c r="C4" s="5" t="s">
        <v>5</v>
      </c>
      <c r="D4" s="5" t="s">
        <v>6</v>
      </c>
    </row>
    <row r="5" ht="18.75" spans="1:4">
      <c r="A5" s="6">
        <v>1</v>
      </c>
      <c r="B5" s="6" t="s">
        <v>485</v>
      </c>
      <c r="C5" s="6" t="s">
        <v>486</v>
      </c>
      <c r="D5" s="6">
        <f>69.9+3</f>
        <v>72.9</v>
      </c>
    </row>
    <row r="6" ht="18.75" spans="1:4">
      <c r="A6" s="6">
        <v>2</v>
      </c>
      <c r="B6" s="6" t="s">
        <v>487</v>
      </c>
      <c r="C6" s="6" t="s">
        <v>488</v>
      </c>
      <c r="D6" s="6" t="s">
        <v>214</v>
      </c>
    </row>
    <row r="7" ht="18.75" spans="1:4">
      <c r="A7" s="6">
        <v>3</v>
      </c>
      <c r="B7" s="6" t="s">
        <v>489</v>
      </c>
      <c r="C7" s="6" t="s">
        <v>490</v>
      </c>
      <c r="D7" s="6" t="s">
        <v>333</v>
      </c>
    </row>
    <row r="8" ht="18.75" spans="1:4">
      <c r="A8" s="6">
        <v>4</v>
      </c>
      <c r="B8" s="6" t="s">
        <v>491</v>
      </c>
      <c r="C8" s="6" t="s">
        <v>492</v>
      </c>
      <c r="D8" s="6" t="s">
        <v>493</v>
      </c>
    </row>
    <row r="9" ht="18.75" spans="1:4">
      <c r="A9" s="6">
        <v>5</v>
      </c>
      <c r="B9" s="6" t="s">
        <v>494</v>
      </c>
      <c r="C9" s="6" t="s">
        <v>495</v>
      </c>
      <c r="D9" s="6" t="s">
        <v>278</v>
      </c>
    </row>
    <row r="10" ht="18.75" spans="1:4">
      <c r="A10" s="6">
        <v>6</v>
      </c>
      <c r="B10" s="6" t="s">
        <v>496</v>
      </c>
      <c r="C10" s="6" t="s">
        <v>497</v>
      </c>
      <c r="D10" s="6" t="s">
        <v>498</v>
      </c>
    </row>
    <row r="11" ht="18.75" spans="1:4">
      <c r="A11" s="6">
        <v>7</v>
      </c>
      <c r="B11" s="6" t="s">
        <v>499</v>
      </c>
      <c r="C11" s="6" t="s">
        <v>500</v>
      </c>
      <c r="D11" s="6" t="s">
        <v>501</v>
      </c>
    </row>
    <row r="12" ht="18.75" spans="1:4">
      <c r="A12" s="6">
        <v>8</v>
      </c>
      <c r="B12" s="6" t="s">
        <v>502</v>
      </c>
      <c r="C12" s="6" t="s">
        <v>503</v>
      </c>
      <c r="D12" s="6" t="s">
        <v>504</v>
      </c>
    </row>
    <row r="13" ht="18.75" spans="1:4">
      <c r="A13" s="6">
        <v>9</v>
      </c>
      <c r="B13" s="6" t="s">
        <v>505</v>
      </c>
      <c r="C13" s="6" t="s">
        <v>506</v>
      </c>
      <c r="D13" s="6" t="s">
        <v>507</v>
      </c>
    </row>
    <row r="14" s="9" customFormat="1" ht="30" customHeight="1" spans="1:4">
      <c r="A14" s="10" t="s">
        <v>56</v>
      </c>
      <c r="B14" s="10"/>
      <c r="C14" s="10"/>
      <c r="D14" s="10"/>
    </row>
    <row r="15" ht="18.75" spans="1:4">
      <c r="A15" s="5" t="s">
        <v>3</v>
      </c>
      <c r="B15" s="5" t="s">
        <v>4</v>
      </c>
      <c r="C15" s="5" t="s">
        <v>5</v>
      </c>
      <c r="D15" s="5" t="s">
        <v>6</v>
      </c>
    </row>
    <row r="16" ht="18.75" spans="1:4">
      <c r="A16" s="6">
        <v>1</v>
      </c>
      <c r="B16" s="6" t="s">
        <v>508</v>
      </c>
      <c r="C16" s="6" t="s">
        <v>509</v>
      </c>
      <c r="D16" s="6" t="s">
        <v>140</v>
      </c>
    </row>
    <row r="17" ht="18.75" spans="1:4">
      <c r="A17" s="6">
        <v>2</v>
      </c>
      <c r="B17" s="6" t="s">
        <v>510</v>
      </c>
      <c r="C17" s="6" t="s">
        <v>511</v>
      </c>
      <c r="D17" s="6">
        <f>61.2+3</f>
        <v>64.2</v>
      </c>
    </row>
    <row r="18" ht="18.75" spans="1:4">
      <c r="A18" s="6">
        <v>3</v>
      </c>
      <c r="B18" s="6" t="s">
        <v>512</v>
      </c>
      <c r="C18" s="6" t="s">
        <v>513</v>
      </c>
      <c r="D18" s="6" t="s">
        <v>30</v>
      </c>
    </row>
    <row r="19" ht="18.75" spans="1:4">
      <c r="A19" s="6">
        <v>4</v>
      </c>
      <c r="B19" s="6" t="s">
        <v>514</v>
      </c>
      <c r="C19" s="6" t="s">
        <v>515</v>
      </c>
      <c r="D19" s="6" t="s">
        <v>516</v>
      </c>
    </row>
    <row r="20" ht="18.75" spans="1:4">
      <c r="A20" s="6">
        <v>5</v>
      </c>
      <c r="B20" s="6" t="s">
        <v>517</v>
      </c>
      <c r="C20" s="6" t="s">
        <v>518</v>
      </c>
      <c r="D20" s="6">
        <f>53.7+3</f>
        <v>56.7</v>
      </c>
    </row>
    <row r="21" ht="18.75" spans="1:4">
      <c r="A21" s="6">
        <v>6</v>
      </c>
      <c r="B21" s="6" t="s">
        <v>519</v>
      </c>
      <c r="C21" s="6" t="s">
        <v>520</v>
      </c>
      <c r="D21" s="6" t="s">
        <v>521</v>
      </c>
    </row>
    <row r="22" s="9" customFormat="1" ht="30" customHeight="1" spans="1:4">
      <c r="A22" s="10" t="s">
        <v>90</v>
      </c>
      <c r="B22" s="10"/>
      <c r="C22" s="10"/>
      <c r="D22" s="10"/>
    </row>
    <row r="23" ht="18.75" spans="1:4">
      <c r="A23" s="5" t="s">
        <v>3</v>
      </c>
      <c r="B23" s="5" t="s">
        <v>4</v>
      </c>
      <c r="C23" s="5" t="s">
        <v>5</v>
      </c>
      <c r="D23" s="5" t="s">
        <v>6</v>
      </c>
    </row>
    <row r="24" ht="18.75" spans="1:4">
      <c r="A24" s="6">
        <v>1</v>
      </c>
      <c r="B24" s="6" t="s">
        <v>522</v>
      </c>
      <c r="C24" s="6" t="s">
        <v>523</v>
      </c>
      <c r="D24" s="6" t="s">
        <v>524</v>
      </c>
    </row>
    <row r="25" ht="18.75" spans="1:4">
      <c r="A25" s="6">
        <v>2</v>
      </c>
      <c r="B25" s="6" t="s">
        <v>525</v>
      </c>
      <c r="C25" s="6" t="s">
        <v>526</v>
      </c>
      <c r="D25" s="6" t="s">
        <v>527</v>
      </c>
    </row>
    <row r="26" ht="18.75" spans="1:4">
      <c r="A26" s="6">
        <v>3</v>
      </c>
      <c r="B26" s="6" t="s">
        <v>528</v>
      </c>
      <c r="C26" s="6" t="s">
        <v>529</v>
      </c>
      <c r="D26" s="6" t="s">
        <v>530</v>
      </c>
    </row>
    <row r="27" ht="18.75" spans="1:4">
      <c r="A27" s="6">
        <v>4</v>
      </c>
      <c r="B27" s="6" t="s">
        <v>531</v>
      </c>
      <c r="C27" s="6" t="s">
        <v>532</v>
      </c>
      <c r="D27" s="6" t="s">
        <v>105</v>
      </c>
    </row>
    <row r="28" ht="18.75" spans="1:4">
      <c r="A28" s="6">
        <v>5</v>
      </c>
      <c r="B28" s="6" t="s">
        <v>533</v>
      </c>
      <c r="C28" s="6" t="s">
        <v>534</v>
      </c>
      <c r="D28" s="6">
        <f>65.9+2</f>
        <v>67.9</v>
      </c>
    </row>
    <row r="29" ht="18.75" spans="1:4">
      <c r="A29" s="6">
        <v>6</v>
      </c>
      <c r="B29" s="6" t="s">
        <v>535</v>
      </c>
      <c r="C29" s="6" t="s">
        <v>536</v>
      </c>
      <c r="D29" s="6" t="s">
        <v>481</v>
      </c>
    </row>
    <row r="30" s="9" customFormat="1" ht="30" customHeight="1" spans="1:4">
      <c r="A30" s="10" t="s">
        <v>453</v>
      </c>
      <c r="B30" s="10"/>
      <c r="C30" s="10"/>
      <c r="D30" s="10"/>
    </row>
    <row r="31" ht="18.75" spans="1:4">
      <c r="A31" s="5" t="s">
        <v>3</v>
      </c>
      <c r="B31" s="5" t="s">
        <v>4</v>
      </c>
      <c r="C31" s="5" t="s">
        <v>5</v>
      </c>
      <c r="D31" s="5" t="s">
        <v>6</v>
      </c>
    </row>
    <row r="32" ht="18.75" spans="1:4">
      <c r="A32" s="6">
        <v>1</v>
      </c>
      <c r="B32" s="6" t="s">
        <v>537</v>
      </c>
      <c r="C32" s="6" t="s">
        <v>538</v>
      </c>
      <c r="D32" s="6">
        <f>69.6+2</f>
        <v>71.6</v>
      </c>
    </row>
    <row r="33" ht="18.75" spans="1:4">
      <c r="A33" s="6">
        <v>2</v>
      </c>
      <c r="B33" s="6" t="s">
        <v>539</v>
      </c>
      <c r="C33" s="6" t="s">
        <v>540</v>
      </c>
      <c r="D33" s="6" t="s">
        <v>541</v>
      </c>
    </row>
    <row r="34" ht="18.75" spans="1:4">
      <c r="A34" s="6">
        <v>3</v>
      </c>
      <c r="B34" s="6" t="s">
        <v>542</v>
      </c>
      <c r="C34" s="6" t="s">
        <v>543</v>
      </c>
      <c r="D34" s="6" t="s">
        <v>443</v>
      </c>
    </row>
    <row r="35" ht="18.75" spans="1:4">
      <c r="A35" s="6">
        <v>4</v>
      </c>
      <c r="B35" s="6" t="s">
        <v>544</v>
      </c>
      <c r="C35" s="6" t="s">
        <v>545</v>
      </c>
      <c r="D35" s="6" t="s">
        <v>446</v>
      </c>
    </row>
    <row r="36" ht="18.75" spans="1:4">
      <c r="A36" s="6">
        <v>5</v>
      </c>
      <c r="B36" s="6" t="s">
        <v>546</v>
      </c>
      <c r="C36" s="6" t="s">
        <v>547</v>
      </c>
      <c r="D36" s="6" t="s">
        <v>55</v>
      </c>
    </row>
    <row r="37" ht="18.75" spans="1:4">
      <c r="A37" s="6">
        <v>6</v>
      </c>
      <c r="B37" s="6" t="s">
        <v>548</v>
      </c>
      <c r="C37" s="6" t="s">
        <v>549</v>
      </c>
      <c r="D37" s="6">
        <f>50.7+4</f>
        <v>54.7</v>
      </c>
    </row>
    <row r="38" s="9" customFormat="1" ht="30" customHeight="1" spans="1:4">
      <c r="A38" s="10" t="s">
        <v>205</v>
      </c>
      <c r="B38" s="10"/>
      <c r="C38" s="10"/>
      <c r="D38" s="10"/>
    </row>
    <row r="39" ht="18.75" spans="1:4">
      <c r="A39" s="5" t="s">
        <v>3</v>
      </c>
      <c r="B39" s="5" t="s">
        <v>4</v>
      </c>
      <c r="C39" s="5" t="s">
        <v>5</v>
      </c>
      <c r="D39" s="5" t="s">
        <v>6</v>
      </c>
    </row>
    <row r="40" ht="18.75" spans="1:4">
      <c r="A40" s="6">
        <v>1</v>
      </c>
      <c r="B40" s="6" t="s">
        <v>550</v>
      </c>
      <c r="C40" s="6" t="s">
        <v>551</v>
      </c>
      <c r="D40" s="6">
        <f>70.1+3</f>
        <v>73.1</v>
      </c>
    </row>
    <row r="41" ht="18.75" spans="1:4">
      <c r="A41" s="6">
        <v>2</v>
      </c>
      <c r="B41" s="6" t="s">
        <v>552</v>
      </c>
      <c r="C41" s="6" t="s">
        <v>553</v>
      </c>
      <c r="D41" s="6" t="s">
        <v>554</v>
      </c>
    </row>
    <row r="42" ht="18.75" spans="1:4">
      <c r="A42" s="6">
        <v>3</v>
      </c>
      <c r="B42" s="6" t="s">
        <v>555</v>
      </c>
      <c r="C42" s="6" t="s">
        <v>556</v>
      </c>
      <c r="D42" s="6" t="s">
        <v>363</v>
      </c>
    </row>
    <row r="43" ht="18.75" spans="1:4">
      <c r="A43" s="6">
        <v>4</v>
      </c>
      <c r="B43" s="6" t="s">
        <v>557</v>
      </c>
      <c r="C43" s="6" t="s">
        <v>558</v>
      </c>
      <c r="D43" s="6" t="s">
        <v>559</v>
      </c>
    </row>
    <row r="44" ht="18.75" spans="1:4">
      <c r="A44" s="6">
        <v>5</v>
      </c>
      <c r="B44" s="6" t="s">
        <v>560</v>
      </c>
      <c r="C44" s="6" t="s">
        <v>561</v>
      </c>
      <c r="D44" s="6" t="s">
        <v>108</v>
      </c>
    </row>
    <row r="45" ht="18.75" spans="1:4">
      <c r="A45" s="6">
        <v>6</v>
      </c>
      <c r="B45" s="6" t="s">
        <v>562</v>
      </c>
      <c r="C45" s="6" t="s">
        <v>563</v>
      </c>
      <c r="D45" s="6" t="s">
        <v>333</v>
      </c>
    </row>
  </sheetData>
  <mergeCells count="6">
    <mergeCell ref="A2:D2"/>
    <mergeCell ref="A3:D3"/>
    <mergeCell ref="A14:D14"/>
    <mergeCell ref="A22:D22"/>
    <mergeCell ref="A30:D30"/>
    <mergeCell ref="A38:D38"/>
  </mergeCells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7"/>
  <sheetViews>
    <sheetView zoomScale="85" zoomScaleNormal="85" workbookViewId="0">
      <selection activeCell="A1" sqref="A1"/>
    </sheetView>
  </sheetViews>
  <sheetFormatPr defaultColWidth="9" defaultRowHeight="13.5" outlineLevelCol="3"/>
  <cols>
    <col min="1" max="1" width="15.625" customWidth="1"/>
    <col min="2" max="2" width="20.625" customWidth="1"/>
    <col min="3" max="3" width="25.625" customWidth="1"/>
    <col min="4" max="4" width="20.625" customWidth="1"/>
  </cols>
  <sheetData>
    <row r="1" spans="1:1">
      <c r="A1" s="1" t="s">
        <v>0</v>
      </c>
    </row>
    <row r="2" ht="31.5" spans="1:4">
      <c r="A2" s="2" t="s">
        <v>564</v>
      </c>
      <c r="B2" s="3"/>
      <c r="C2" s="3"/>
      <c r="D2" s="3"/>
    </row>
    <row r="3" s="9" customFormat="1" ht="30" customHeight="1" spans="1:4">
      <c r="A3" s="4" t="s">
        <v>2</v>
      </c>
      <c r="B3" s="4"/>
      <c r="C3" s="4"/>
      <c r="D3" s="4"/>
    </row>
    <row r="4" ht="18.75" spans="1:4">
      <c r="A4" s="5" t="s">
        <v>3</v>
      </c>
      <c r="B4" s="5" t="s">
        <v>4</v>
      </c>
      <c r="C4" s="5" t="s">
        <v>5</v>
      </c>
      <c r="D4" s="5" t="s">
        <v>6</v>
      </c>
    </row>
    <row r="5" ht="18.75" spans="1:4">
      <c r="A5" s="6">
        <v>1</v>
      </c>
      <c r="B5" s="6" t="s">
        <v>565</v>
      </c>
      <c r="C5" s="6" t="s">
        <v>566</v>
      </c>
      <c r="D5" s="6" t="s">
        <v>567</v>
      </c>
    </row>
    <row r="6" ht="18.75" spans="1:4">
      <c r="A6" s="6">
        <v>2</v>
      </c>
      <c r="B6" s="6" t="s">
        <v>568</v>
      </c>
      <c r="C6" s="6" t="s">
        <v>569</v>
      </c>
      <c r="D6" s="6" t="s">
        <v>570</v>
      </c>
    </row>
    <row r="7" ht="18.75" spans="1:4">
      <c r="A7" s="6">
        <v>3</v>
      </c>
      <c r="B7" s="6" t="s">
        <v>571</v>
      </c>
      <c r="C7" s="6" t="s">
        <v>572</v>
      </c>
      <c r="D7" s="6" t="s">
        <v>573</v>
      </c>
    </row>
    <row r="8" ht="18.75" spans="1:4">
      <c r="A8" s="6">
        <v>4</v>
      </c>
      <c r="B8" s="6" t="s">
        <v>574</v>
      </c>
      <c r="C8" s="6" t="s">
        <v>575</v>
      </c>
      <c r="D8" s="6" t="s">
        <v>353</v>
      </c>
    </row>
    <row r="9" ht="18.75" spans="1:4">
      <c r="A9" s="6">
        <v>5</v>
      </c>
      <c r="B9" s="6" t="s">
        <v>576</v>
      </c>
      <c r="C9" s="6" t="s">
        <v>577</v>
      </c>
      <c r="D9" s="6" t="s">
        <v>578</v>
      </c>
    </row>
    <row r="10" ht="18.75" spans="1:4">
      <c r="A10" s="6">
        <v>6</v>
      </c>
      <c r="B10" s="6" t="s">
        <v>579</v>
      </c>
      <c r="C10" s="6" t="s">
        <v>580</v>
      </c>
      <c r="D10" s="6" t="s">
        <v>17</v>
      </c>
    </row>
    <row r="11" ht="18.75" spans="1:4">
      <c r="A11" s="6">
        <v>7</v>
      </c>
      <c r="B11" s="6" t="s">
        <v>581</v>
      </c>
      <c r="C11" s="6" t="s">
        <v>582</v>
      </c>
      <c r="D11" s="6" t="s">
        <v>469</v>
      </c>
    </row>
    <row r="12" ht="18.75" spans="1:4">
      <c r="A12" s="6">
        <v>8</v>
      </c>
      <c r="B12" s="6" t="s">
        <v>583</v>
      </c>
      <c r="C12" s="6" t="s">
        <v>584</v>
      </c>
      <c r="D12" s="6" t="s">
        <v>102</v>
      </c>
    </row>
    <row r="13" ht="18.75" spans="1:4">
      <c r="A13" s="6">
        <v>9</v>
      </c>
      <c r="B13" s="6" t="s">
        <v>585</v>
      </c>
      <c r="C13" s="6" t="s">
        <v>586</v>
      </c>
      <c r="D13" s="6" t="s">
        <v>105</v>
      </c>
    </row>
    <row r="14" ht="18.75" spans="1:4">
      <c r="A14" s="6">
        <v>10</v>
      </c>
      <c r="B14" s="6" t="s">
        <v>587</v>
      </c>
      <c r="C14" s="6" t="s">
        <v>588</v>
      </c>
      <c r="D14" s="6" t="s">
        <v>431</v>
      </c>
    </row>
    <row r="15" ht="18.75" spans="1:4">
      <c r="A15" s="6">
        <v>11</v>
      </c>
      <c r="B15" s="6" t="s">
        <v>589</v>
      </c>
      <c r="C15" s="6" t="s">
        <v>590</v>
      </c>
      <c r="D15" s="6" t="s">
        <v>226</v>
      </c>
    </row>
    <row r="16" ht="18.75" spans="1:4">
      <c r="A16" s="6">
        <v>12</v>
      </c>
      <c r="B16" s="6" t="s">
        <v>591</v>
      </c>
      <c r="C16" s="6" t="s">
        <v>592</v>
      </c>
      <c r="D16" s="6" t="s">
        <v>183</v>
      </c>
    </row>
    <row r="17" ht="18.75" spans="1:4">
      <c r="A17" s="6">
        <v>13</v>
      </c>
      <c r="B17" s="6" t="s">
        <v>593</v>
      </c>
      <c r="C17" s="6" t="s">
        <v>594</v>
      </c>
      <c r="D17" s="6" t="s">
        <v>112</v>
      </c>
    </row>
    <row r="18" ht="18.75" spans="1:4">
      <c r="A18" s="6">
        <v>14</v>
      </c>
      <c r="B18" s="6" t="s">
        <v>595</v>
      </c>
      <c r="C18" s="6" t="s">
        <v>596</v>
      </c>
      <c r="D18" s="6" t="s">
        <v>333</v>
      </c>
    </row>
    <row r="19" ht="18.75" spans="1:4">
      <c r="A19" s="6">
        <v>15</v>
      </c>
      <c r="B19" s="6" t="s">
        <v>597</v>
      </c>
      <c r="C19" s="6" t="s">
        <v>598</v>
      </c>
      <c r="D19" s="6" t="s">
        <v>165</v>
      </c>
    </row>
    <row r="20" ht="18.75" spans="1:4">
      <c r="A20" s="6">
        <v>16</v>
      </c>
      <c r="B20" s="6" t="s">
        <v>599</v>
      </c>
      <c r="C20" s="6" t="s">
        <v>600</v>
      </c>
      <c r="D20" s="6" t="s">
        <v>601</v>
      </c>
    </row>
    <row r="21" ht="18.75" spans="1:4">
      <c r="A21" s="6">
        <v>17</v>
      </c>
      <c r="B21" s="6" t="s">
        <v>602</v>
      </c>
      <c r="C21" s="6" t="s">
        <v>603</v>
      </c>
      <c r="D21" s="6" t="s">
        <v>278</v>
      </c>
    </row>
    <row r="22" ht="18.75" spans="1:4">
      <c r="A22" s="6">
        <v>18</v>
      </c>
      <c r="B22" s="6" t="s">
        <v>604</v>
      </c>
      <c r="C22" s="6" t="s">
        <v>605</v>
      </c>
      <c r="D22" s="6" t="s">
        <v>198</v>
      </c>
    </row>
    <row r="23" ht="18.75" spans="1:4">
      <c r="A23" s="6">
        <v>19</v>
      </c>
      <c r="B23" s="6" t="s">
        <v>606</v>
      </c>
      <c r="C23" s="6" t="s">
        <v>607</v>
      </c>
      <c r="D23" s="6" t="s">
        <v>321</v>
      </c>
    </row>
    <row r="24" ht="18.75" spans="1:4">
      <c r="A24" s="6">
        <v>20</v>
      </c>
      <c r="B24" s="6" t="s">
        <v>608</v>
      </c>
      <c r="C24" s="6" t="s">
        <v>609</v>
      </c>
      <c r="D24" s="6" t="s">
        <v>610</v>
      </c>
    </row>
    <row r="25" ht="18.75" spans="1:4">
      <c r="A25" s="6">
        <v>21</v>
      </c>
      <c r="B25" s="6" t="s">
        <v>611</v>
      </c>
      <c r="C25" s="6" t="s">
        <v>612</v>
      </c>
      <c r="D25" s="6" t="s">
        <v>610</v>
      </c>
    </row>
    <row r="26" ht="18.75" spans="1:4">
      <c r="A26" s="6">
        <v>22</v>
      </c>
      <c r="B26" s="6" t="s">
        <v>613</v>
      </c>
      <c r="C26" s="6" t="s">
        <v>614</v>
      </c>
      <c r="D26" s="6" t="s">
        <v>159</v>
      </c>
    </row>
    <row r="27" ht="18.75" spans="1:4">
      <c r="A27" s="6">
        <v>23</v>
      </c>
      <c r="B27" s="6" t="s">
        <v>615</v>
      </c>
      <c r="C27" s="6" t="s">
        <v>616</v>
      </c>
      <c r="D27" s="6">
        <f>60.6+2</f>
        <v>62.6</v>
      </c>
    </row>
    <row r="28" ht="18.75" spans="1:4">
      <c r="A28" s="6">
        <v>24</v>
      </c>
      <c r="B28" s="6" t="s">
        <v>617</v>
      </c>
      <c r="C28" s="6" t="s">
        <v>618</v>
      </c>
      <c r="D28" s="6" t="s">
        <v>619</v>
      </c>
    </row>
    <row r="29" ht="18.75" spans="1:4">
      <c r="A29" s="6">
        <v>25</v>
      </c>
      <c r="B29" s="6" t="s">
        <v>620</v>
      </c>
      <c r="C29" s="6" t="s">
        <v>621</v>
      </c>
      <c r="D29" s="6" t="s">
        <v>619</v>
      </c>
    </row>
    <row r="30" ht="18.75" spans="1:4">
      <c r="A30" s="6">
        <v>26</v>
      </c>
      <c r="B30" s="6" t="s">
        <v>622</v>
      </c>
      <c r="C30" s="6" t="s">
        <v>623</v>
      </c>
      <c r="D30" s="6" t="s">
        <v>36</v>
      </c>
    </row>
    <row r="31" ht="18.75" spans="1:4">
      <c r="A31" s="6">
        <v>27</v>
      </c>
      <c r="B31" s="6" t="s">
        <v>624</v>
      </c>
      <c r="C31" s="6" t="s">
        <v>625</v>
      </c>
      <c r="D31" s="6">
        <f>59.6+2</f>
        <v>61.6</v>
      </c>
    </row>
    <row r="32" ht="18.75" spans="1:4">
      <c r="A32" s="6">
        <v>28</v>
      </c>
      <c r="B32" s="6" t="s">
        <v>626</v>
      </c>
      <c r="C32" s="6" t="s">
        <v>627</v>
      </c>
      <c r="D32" s="6" t="s">
        <v>628</v>
      </c>
    </row>
    <row r="33" ht="18.75" spans="1:4">
      <c r="A33" s="6">
        <v>29</v>
      </c>
      <c r="B33" s="6" t="s">
        <v>629</v>
      </c>
      <c r="C33" s="6" t="s">
        <v>630</v>
      </c>
      <c r="D33" s="6" t="s">
        <v>413</v>
      </c>
    </row>
    <row r="34" ht="18.75" spans="1:4">
      <c r="A34" s="6">
        <v>30</v>
      </c>
      <c r="B34" s="6" t="s">
        <v>631</v>
      </c>
      <c r="C34" s="6" t="s">
        <v>632</v>
      </c>
      <c r="D34" s="6" t="s">
        <v>398</v>
      </c>
    </row>
    <row r="35" s="9" customFormat="1" ht="30" customHeight="1" spans="1:4">
      <c r="A35" s="10" t="s">
        <v>56</v>
      </c>
      <c r="B35" s="10"/>
      <c r="C35" s="10"/>
      <c r="D35" s="10"/>
    </row>
    <row r="36" ht="18.75" spans="1:4">
      <c r="A36" s="5" t="s">
        <v>3</v>
      </c>
      <c r="B36" s="5" t="s">
        <v>4</v>
      </c>
      <c r="C36" s="5" t="s">
        <v>5</v>
      </c>
      <c r="D36" s="5" t="s">
        <v>6</v>
      </c>
    </row>
    <row r="37" ht="18.75" spans="1:4">
      <c r="A37" s="6">
        <v>1</v>
      </c>
      <c r="B37" s="6" t="s">
        <v>633</v>
      </c>
      <c r="C37" s="6" t="s">
        <v>634</v>
      </c>
      <c r="D37" s="6" t="s">
        <v>635</v>
      </c>
    </row>
    <row r="38" ht="18.75" spans="1:4">
      <c r="A38" s="6">
        <v>2</v>
      </c>
      <c r="B38" s="6" t="s">
        <v>636</v>
      </c>
      <c r="C38" s="6" t="s">
        <v>637</v>
      </c>
      <c r="D38" s="6" t="s">
        <v>635</v>
      </c>
    </row>
    <row r="39" ht="18.75" spans="1:4">
      <c r="A39" s="6">
        <v>3</v>
      </c>
      <c r="B39" s="6" t="s">
        <v>638</v>
      </c>
      <c r="C39" s="6" t="s">
        <v>639</v>
      </c>
      <c r="D39" s="6" t="s">
        <v>640</v>
      </c>
    </row>
    <row r="40" ht="18.75" spans="1:4">
      <c r="A40" s="6">
        <v>4</v>
      </c>
      <c r="B40" s="6" t="s">
        <v>641</v>
      </c>
      <c r="C40" s="6" t="s">
        <v>642</v>
      </c>
      <c r="D40" s="6" t="s">
        <v>578</v>
      </c>
    </row>
    <row r="41" ht="18.75" spans="1:4">
      <c r="A41" s="6">
        <v>5</v>
      </c>
      <c r="B41" s="6" t="s">
        <v>643</v>
      </c>
      <c r="C41" s="6" t="s">
        <v>644</v>
      </c>
      <c r="D41" s="6" t="s">
        <v>645</v>
      </c>
    </row>
    <row r="42" ht="18.75" spans="1:4">
      <c r="A42" s="6">
        <v>6</v>
      </c>
      <c r="B42" s="6" t="s">
        <v>646</v>
      </c>
      <c r="C42" s="6" t="s">
        <v>647</v>
      </c>
      <c r="D42" s="6" t="s">
        <v>648</v>
      </c>
    </row>
    <row r="43" ht="18.75" spans="1:4">
      <c r="A43" s="6">
        <v>7</v>
      </c>
      <c r="B43" s="6" t="s">
        <v>649</v>
      </c>
      <c r="C43" s="6" t="s">
        <v>650</v>
      </c>
      <c r="D43" s="6" t="s">
        <v>330</v>
      </c>
    </row>
    <row r="44" ht="18.75" spans="1:4">
      <c r="A44" s="6">
        <v>8</v>
      </c>
      <c r="B44" s="6" t="s">
        <v>651</v>
      </c>
      <c r="C44" s="6" t="s">
        <v>652</v>
      </c>
      <c r="D44" s="6" t="s">
        <v>330</v>
      </c>
    </row>
    <row r="45" ht="18.75" spans="1:4">
      <c r="A45" s="6">
        <v>9</v>
      </c>
      <c r="B45" s="6" t="s">
        <v>653</v>
      </c>
      <c r="C45" s="6" t="s">
        <v>654</v>
      </c>
      <c r="D45" s="6" t="s">
        <v>137</v>
      </c>
    </row>
    <row r="46" ht="18.75" spans="1:4">
      <c r="A46" s="6">
        <v>10</v>
      </c>
      <c r="B46" s="6" t="s">
        <v>655</v>
      </c>
      <c r="C46" s="6" t="s">
        <v>656</v>
      </c>
      <c r="D46" s="6" t="s">
        <v>559</v>
      </c>
    </row>
    <row r="47" ht="18.75" spans="1:4">
      <c r="A47" s="6">
        <v>11</v>
      </c>
      <c r="B47" s="6" t="s">
        <v>657</v>
      </c>
      <c r="C47" s="6" t="s">
        <v>658</v>
      </c>
      <c r="D47" s="6" t="s">
        <v>66</v>
      </c>
    </row>
    <row r="48" ht="18.75" spans="1:4">
      <c r="A48" s="6">
        <v>12</v>
      </c>
      <c r="B48" s="6" t="s">
        <v>659</v>
      </c>
      <c r="C48" s="6" t="s">
        <v>660</v>
      </c>
      <c r="D48" s="6">
        <f>61.8+3</f>
        <v>64.8</v>
      </c>
    </row>
    <row r="49" ht="18.75" spans="1:4">
      <c r="A49" s="6">
        <v>13</v>
      </c>
      <c r="B49" s="6" t="s">
        <v>661</v>
      </c>
      <c r="C49" s="6" t="s">
        <v>662</v>
      </c>
      <c r="D49" s="6" t="s">
        <v>159</v>
      </c>
    </row>
    <row r="50" ht="18.75" spans="1:4">
      <c r="A50" s="6">
        <v>14</v>
      </c>
      <c r="B50" s="6" t="s">
        <v>663</v>
      </c>
      <c r="C50" s="6" t="s">
        <v>664</v>
      </c>
      <c r="D50" s="6" t="s">
        <v>619</v>
      </c>
    </row>
    <row r="51" ht="18.75" spans="1:4">
      <c r="A51" s="6">
        <v>15</v>
      </c>
      <c r="B51" s="6" t="s">
        <v>665</v>
      </c>
      <c r="C51" s="6" t="s">
        <v>666</v>
      </c>
      <c r="D51" s="6" t="s">
        <v>36</v>
      </c>
    </row>
    <row r="52" ht="18.75" spans="1:4">
      <c r="A52" s="6">
        <v>16</v>
      </c>
      <c r="B52" s="6" t="s">
        <v>667</v>
      </c>
      <c r="C52" s="6" t="s">
        <v>668</v>
      </c>
      <c r="D52" s="6" t="s">
        <v>669</v>
      </c>
    </row>
    <row r="53" ht="18.75" spans="1:4">
      <c r="A53" s="6">
        <v>17</v>
      </c>
      <c r="B53" s="6" t="s">
        <v>546</v>
      </c>
      <c r="C53" s="6" t="s">
        <v>670</v>
      </c>
      <c r="D53" s="6" t="s">
        <v>671</v>
      </c>
    </row>
    <row r="54" ht="18.75" spans="1:4">
      <c r="A54" s="6">
        <v>18</v>
      </c>
      <c r="B54" s="6" t="s">
        <v>672</v>
      </c>
      <c r="C54" s="6" t="s">
        <v>673</v>
      </c>
      <c r="D54" s="6" t="s">
        <v>42</v>
      </c>
    </row>
    <row r="55" ht="18.75" spans="1:4">
      <c r="A55" s="6">
        <v>19</v>
      </c>
      <c r="B55" s="6" t="s">
        <v>674</v>
      </c>
      <c r="C55" s="6" t="s">
        <v>675</v>
      </c>
      <c r="D55" s="6" t="s">
        <v>236</v>
      </c>
    </row>
    <row r="56" ht="18.75" spans="1:4">
      <c r="A56" s="6">
        <v>20</v>
      </c>
      <c r="B56" s="6" t="s">
        <v>676</v>
      </c>
      <c r="C56" s="6" t="s">
        <v>677</v>
      </c>
      <c r="D56" s="6" t="s">
        <v>678</v>
      </c>
    </row>
    <row r="57" ht="18.75" spans="1:4">
      <c r="A57" s="6">
        <v>21</v>
      </c>
      <c r="B57" s="6" t="s">
        <v>679</v>
      </c>
      <c r="C57" s="6" t="s">
        <v>680</v>
      </c>
      <c r="D57" s="6" t="s">
        <v>176</v>
      </c>
    </row>
    <row r="58" ht="18.75" spans="1:4">
      <c r="A58" s="6">
        <v>22</v>
      </c>
      <c r="B58" s="6" t="s">
        <v>681</v>
      </c>
      <c r="C58" s="6" t="s">
        <v>682</v>
      </c>
      <c r="D58" s="6" t="s">
        <v>49</v>
      </c>
    </row>
    <row r="59" ht="18.75" spans="1:4">
      <c r="A59" s="6">
        <v>23</v>
      </c>
      <c r="B59" s="6" t="s">
        <v>683</v>
      </c>
      <c r="C59" s="6" t="s">
        <v>684</v>
      </c>
      <c r="D59" s="6" t="s">
        <v>541</v>
      </c>
    </row>
    <row r="60" ht="18.75" spans="1:4">
      <c r="A60" s="6">
        <v>24</v>
      </c>
      <c r="B60" s="6" t="s">
        <v>685</v>
      </c>
      <c r="C60" s="6" t="s">
        <v>686</v>
      </c>
      <c r="D60" s="6" t="s">
        <v>294</v>
      </c>
    </row>
    <row r="61" s="9" customFormat="1" ht="30" customHeight="1" spans="1:4">
      <c r="A61" s="10" t="s">
        <v>90</v>
      </c>
      <c r="B61" s="10"/>
      <c r="C61" s="10"/>
      <c r="D61" s="10"/>
    </row>
    <row r="62" ht="18.75" spans="1:4">
      <c r="A62" s="5" t="s">
        <v>3</v>
      </c>
      <c r="B62" s="5" t="s">
        <v>4</v>
      </c>
      <c r="C62" s="5" t="s">
        <v>5</v>
      </c>
      <c r="D62" s="5" t="s">
        <v>6</v>
      </c>
    </row>
    <row r="63" ht="18.75" spans="1:4">
      <c r="A63" s="6">
        <v>1</v>
      </c>
      <c r="B63" s="6" t="s">
        <v>687</v>
      </c>
      <c r="C63" s="6" t="s">
        <v>688</v>
      </c>
      <c r="D63" s="6" t="s">
        <v>689</v>
      </c>
    </row>
    <row r="64" ht="18.75" spans="1:4">
      <c r="A64" s="6">
        <v>2</v>
      </c>
      <c r="B64" s="6" t="s">
        <v>690</v>
      </c>
      <c r="C64" s="6" t="s">
        <v>691</v>
      </c>
      <c r="D64" s="6" t="s">
        <v>692</v>
      </c>
    </row>
    <row r="65" ht="18.75" spans="1:4">
      <c r="A65" s="6">
        <v>3</v>
      </c>
      <c r="B65" s="6" t="s">
        <v>693</v>
      </c>
      <c r="C65" s="6" t="s">
        <v>694</v>
      </c>
      <c r="D65" s="6">
        <f>64.6+3</f>
        <v>67.6</v>
      </c>
    </row>
    <row r="66" ht="18.75" spans="1:4">
      <c r="A66" s="6">
        <v>4</v>
      </c>
      <c r="B66" s="6" t="s">
        <v>695</v>
      </c>
      <c r="C66" s="6" t="s">
        <v>696</v>
      </c>
      <c r="D66" s="6" t="s">
        <v>697</v>
      </c>
    </row>
    <row r="67" ht="18.75" spans="1:4">
      <c r="A67" s="6">
        <v>5</v>
      </c>
      <c r="B67" s="6" t="s">
        <v>698</v>
      </c>
      <c r="C67" s="6" t="s">
        <v>699</v>
      </c>
      <c r="D67" s="6" t="s">
        <v>559</v>
      </c>
    </row>
    <row r="68" ht="18.75" spans="1:4">
      <c r="A68" s="6">
        <v>6</v>
      </c>
      <c r="B68" s="6" t="s">
        <v>700</v>
      </c>
      <c r="C68" s="6" t="s">
        <v>701</v>
      </c>
      <c r="D68" s="6" t="s">
        <v>218</v>
      </c>
    </row>
    <row r="69" s="9" customFormat="1" ht="30" customHeight="1" spans="1:4">
      <c r="A69" s="10" t="s">
        <v>215</v>
      </c>
      <c r="B69" s="10"/>
      <c r="C69" s="10"/>
      <c r="D69" s="10"/>
    </row>
    <row r="70" ht="18.75" spans="1:4">
      <c r="A70" s="5" t="s">
        <v>3</v>
      </c>
      <c r="B70" s="5" t="s">
        <v>4</v>
      </c>
      <c r="C70" s="5" t="s">
        <v>5</v>
      </c>
      <c r="D70" s="5" t="s">
        <v>6</v>
      </c>
    </row>
    <row r="71" ht="18.75" spans="1:4">
      <c r="A71" s="6">
        <v>1</v>
      </c>
      <c r="B71" s="6" t="s">
        <v>702</v>
      </c>
      <c r="C71" s="6" t="s">
        <v>703</v>
      </c>
      <c r="D71" s="6" t="s">
        <v>318</v>
      </c>
    </row>
    <row r="72" ht="18.75" spans="1:4">
      <c r="A72" s="6">
        <v>2</v>
      </c>
      <c r="B72" s="6" t="s">
        <v>704</v>
      </c>
      <c r="C72" s="6" t="s">
        <v>705</v>
      </c>
      <c r="D72" s="6" t="s">
        <v>201</v>
      </c>
    </row>
    <row r="73" ht="18.75" spans="1:4">
      <c r="A73" s="6">
        <v>3</v>
      </c>
      <c r="B73" s="6" t="s">
        <v>706</v>
      </c>
      <c r="C73" s="6" t="s">
        <v>707</v>
      </c>
      <c r="D73" s="6" t="s">
        <v>708</v>
      </c>
    </row>
    <row r="74" ht="18.75" spans="1:4">
      <c r="A74" s="6">
        <v>4</v>
      </c>
      <c r="B74" s="6" t="s">
        <v>709</v>
      </c>
      <c r="C74" s="6" t="s">
        <v>710</v>
      </c>
      <c r="D74" s="6" t="s">
        <v>711</v>
      </c>
    </row>
    <row r="75" ht="18.75" spans="1:4">
      <c r="A75" s="6">
        <v>5</v>
      </c>
      <c r="B75" s="6" t="s">
        <v>712</v>
      </c>
      <c r="C75" s="6" t="s">
        <v>713</v>
      </c>
      <c r="D75" s="6" t="s">
        <v>714</v>
      </c>
    </row>
    <row r="76" ht="18.75" spans="1:4">
      <c r="A76" s="6">
        <v>6</v>
      </c>
      <c r="B76" s="6" t="s">
        <v>715</v>
      </c>
      <c r="C76" s="6" t="s">
        <v>716</v>
      </c>
      <c r="D76" s="6" t="s">
        <v>717</v>
      </c>
    </row>
    <row r="77" s="9" customFormat="1" ht="30" customHeight="1" spans="1:4">
      <c r="A77" s="10" t="s">
        <v>453</v>
      </c>
      <c r="B77" s="10"/>
      <c r="C77" s="10"/>
      <c r="D77" s="10"/>
    </row>
    <row r="78" ht="18.75" spans="1:4">
      <c r="A78" s="5" t="s">
        <v>3</v>
      </c>
      <c r="B78" s="5" t="s">
        <v>4</v>
      </c>
      <c r="C78" s="5" t="s">
        <v>5</v>
      </c>
      <c r="D78" s="5" t="s">
        <v>6</v>
      </c>
    </row>
    <row r="79" ht="18.75" spans="1:4">
      <c r="A79" s="6">
        <v>1</v>
      </c>
      <c r="B79" s="6" t="s">
        <v>718</v>
      </c>
      <c r="C79" s="6" t="s">
        <v>719</v>
      </c>
      <c r="D79" s="6" t="s">
        <v>635</v>
      </c>
    </row>
    <row r="80" ht="18.75" spans="1:4">
      <c r="A80" s="6">
        <v>2</v>
      </c>
      <c r="B80" s="6" t="s">
        <v>720</v>
      </c>
      <c r="C80" s="6" t="s">
        <v>721</v>
      </c>
      <c r="D80" s="6" t="s">
        <v>722</v>
      </c>
    </row>
    <row r="81" ht="18.75" spans="1:4">
      <c r="A81" s="6">
        <v>3</v>
      </c>
      <c r="B81" s="6" t="s">
        <v>723</v>
      </c>
      <c r="C81" s="6" t="s">
        <v>724</v>
      </c>
      <c r="D81" s="6" t="s">
        <v>380</v>
      </c>
    </row>
    <row r="82" s="9" customFormat="1" ht="30" customHeight="1" spans="1:4">
      <c r="A82" s="10" t="s">
        <v>205</v>
      </c>
      <c r="B82" s="10"/>
      <c r="C82" s="10"/>
      <c r="D82" s="10"/>
    </row>
    <row r="83" ht="18.75" spans="1:4">
      <c r="A83" s="5" t="s">
        <v>3</v>
      </c>
      <c r="B83" s="5" t="s">
        <v>4</v>
      </c>
      <c r="C83" s="5" t="s">
        <v>5</v>
      </c>
      <c r="D83" s="5" t="s">
        <v>6</v>
      </c>
    </row>
    <row r="84" ht="18.75" spans="1:4">
      <c r="A84" s="6">
        <v>1</v>
      </c>
      <c r="B84" s="6" t="s">
        <v>725</v>
      </c>
      <c r="C84" s="6" t="s">
        <v>726</v>
      </c>
      <c r="D84" s="6" t="s">
        <v>727</v>
      </c>
    </row>
    <row r="85" ht="18.75" spans="1:4">
      <c r="A85" s="6">
        <v>2</v>
      </c>
      <c r="B85" s="6" t="s">
        <v>728</v>
      </c>
      <c r="C85" s="6" t="s">
        <v>729</v>
      </c>
      <c r="D85" s="6" t="s">
        <v>214</v>
      </c>
    </row>
    <row r="86" ht="18.75" spans="1:4">
      <c r="A86" s="6">
        <v>3</v>
      </c>
      <c r="B86" s="6" t="s">
        <v>730</v>
      </c>
      <c r="C86" s="6" t="s">
        <v>731</v>
      </c>
      <c r="D86" s="6" t="s">
        <v>183</v>
      </c>
    </row>
    <row r="87" ht="18.75" spans="1:4">
      <c r="A87" s="6">
        <v>4</v>
      </c>
      <c r="B87" s="6" t="s">
        <v>732</v>
      </c>
      <c r="C87" s="6" t="s">
        <v>733</v>
      </c>
      <c r="D87" s="6" t="s">
        <v>734</v>
      </c>
    </row>
    <row r="88" ht="18.75" spans="1:4">
      <c r="A88" s="6">
        <v>5</v>
      </c>
      <c r="B88" s="6" t="s">
        <v>735</v>
      </c>
      <c r="C88" s="6" t="s">
        <v>736</v>
      </c>
      <c r="D88" s="6" t="s">
        <v>380</v>
      </c>
    </row>
    <row r="89" ht="18.75" spans="1:4">
      <c r="A89" s="6">
        <v>6</v>
      </c>
      <c r="B89" s="6" t="s">
        <v>737</v>
      </c>
      <c r="C89" s="6" t="s">
        <v>738</v>
      </c>
      <c r="D89" s="6" t="s">
        <v>69</v>
      </c>
    </row>
    <row r="90" s="9" customFormat="1" ht="30" customHeight="1" spans="1:4">
      <c r="A90" s="10" t="s">
        <v>476</v>
      </c>
      <c r="B90" s="10"/>
      <c r="C90" s="10"/>
      <c r="D90" s="10"/>
    </row>
    <row r="91" ht="18.75" spans="1:4">
      <c r="A91" s="5" t="s">
        <v>3</v>
      </c>
      <c r="B91" s="5" t="s">
        <v>4</v>
      </c>
      <c r="C91" s="5" t="s">
        <v>5</v>
      </c>
      <c r="D91" s="5" t="s">
        <v>6</v>
      </c>
    </row>
    <row r="92" ht="18.75" spans="1:4">
      <c r="A92" s="6">
        <v>1</v>
      </c>
      <c r="B92" s="6" t="s">
        <v>739</v>
      </c>
      <c r="C92" s="6" t="s">
        <v>740</v>
      </c>
      <c r="D92" s="6" t="s">
        <v>741</v>
      </c>
    </row>
    <row r="93" ht="18.75" spans="1:4">
      <c r="A93" s="6">
        <v>2</v>
      </c>
      <c r="B93" s="6" t="s">
        <v>742</v>
      </c>
      <c r="C93" s="6" t="s">
        <v>743</v>
      </c>
      <c r="D93" s="6" t="s">
        <v>22</v>
      </c>
    </row>
    <row r="94" ht="18.75" spans="1:4">
      <c r="A94" s="6">
        <v>3</v>
      </c>
      <c r="B94" s="6" t="s">
        <v>744</v>
      </c>
      <c r="C94" s="6" t="s">
        <v>745</v>
      </c>
      <c r="D94" s="6" t="s">
        <v>69</v>
      </c>
    </row>
    <row r="95" ht="18.75" spans="1:4">
      <c r="A95" s="6">
        <v>4</v>
      </c>
      <c r="B95" s="6" t="s">
        <v>746</v>
      </c>
      <c r="C95" s="6" t="s">
        <v>747</v>
      </c>
      <c r="D95" s="6">
        <f>55.9+3</f>
        <v>58.9</v>
      </c>
    </row>
    <row r="96" ht="18.75" spans="1:4">
      <c r="A96" s="6">
        <v>5</v>
      </c>
      <c r="B96" s="6" t="s">
        <v>748</v>
      </c>
      <c r="C96" s="6" t="s">
        <v>749</v>
      </c>
      <c r="D96" s="6" t="s">
        <v>750</v>
      </c>
    </row>
    <row r="97" ht="18.75" spans="1:4">
      <c r="A97" s="6">
        <v>6</v>
      </c>
      <c r="B97" s="6" t="s">
        <v>751</v>
      </c>
      <c r="C97" s="6" t="s">
        <v>752</v>
      </c>
      <c r="D97" s="6" t="s">
        <v>753</v>
      </c>
    </row>
  </sheetData>
  <mergeCells count="8">
    <mergeCell ref="A2:D2"/>
    <mergeCell ref="A3:D3"/>
    <mergeCell ref="A35:D35"/>
    <mergeCell ref="A61:D61"/>
    <mergeCell ref="A69:D69"/>
    <mergeCell ref="A77:D77"/>
    <mergeCell ref="A82:D82"/>
    <mergeCell ref="A90:D90"/>
  </mergeCells>
  <pageMargins left="0.75" right="0.75" top="1" bottom="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3"/>
  <sheetViews>
    <sheetView zoomScale="85" zoomScaleNormal="85" workbookViewId="0">
      <selection activeCell="A1" sqref="A1"/>
    </sheetView>
  </sheetViews>
  <sheetFormatPr defaultColWidth="9" defaultRowHeight="13.5" outlineLevelCol="3"/>
  <cols>
    <col min="1" max="1" width="15.625" customWidth="1"/>
    <col min="2" max="2" width="20.625" customWidth="1"/>
    <col min="3" max="3" width="25.625" customWidth="1"/>
    <col min="4" max="4" width="20.625" customWidth="1"/>
  </cols>
  <sheetData>
    <row r="1" spans="1:1">
      <c r="A1" s="1" t="s">
        <v>0</v>
      </c>
    </row>
    <row r="2" ht="31.5" spans="1:4">
      <c r="A2" s="2" t="s">
        <v>754</v>
      </c>
      <c r="B2" s="3"/>
      <c r="C2" s="3"/>
      <c r="D2" s="3"/>
    </row>
    <row r="3" s="9" customFormat="1" ht="30" customHeight="1" spans="1:4">
      <c r="A3" s="4" t="s">
        <v>2</v>
      </c>
      <c r="B3" s="4"/>
      <c r="C3" s="4"/>
      <c r="D3" s="4"/>
    </row>
    <row r="4" ht="18.75" spans="1:4">
      <c r="A4" s="5" t="s">
        <v>3</v>
      </c>
      <c r="B4" s="5" t="s">
        <v>4</v>
      </c>
      <c r="C4" s="5" t="s">
        <v>5</v>
      </c>
      <c r="D4" s="5" t="s">
        <v>6</v>
      </c>
    </row>
    <row r="5" ht="18.75" spans="1:4">
      <c r="A5" s="6">
        <v>1</v>
      </c>
      <c r="B5" s="6" t="s">
        <v>755</v>
      </c>
      <c r="C5" s="6" t="s">
        <v>756</v>
      </c>
      <c r="D5" s="6" t="s">
        <v>757</v>
      </c>
    </row>
    <row r="6" ht="18.75" spans="1:4">
      <c r="A6" s="6">
        <v>2</v>
      </c>
      <c r="B6" s="6" t="s">
        <v>758</v>
      </c>
      <c r="C6" s="6" t="s">
        <v>759</v>
      </c>
      <c r="D6" s="6">
        <f>68.3+4</f>
        <v>72.3</v>
      </c>
    </row>
    <row r="7" ht="18.75" spans="1:4">
      <c r="A7" s="6">
        <v>3</v>
      </c>
      <c r="B7" s="6" t="s">
        <v>760</v>
      </c>
      <c r="C7" s="6" t="s">
        <v>761</v>
      </c>
      <c r="D7" s="6">
        <f>70.2+2</f>
        <v>72.2</v>
      </c>
    </row>
    <row r="8" ht="18.75" spans="1:4">
      <c r="A8" s="6">
        <v>4</v>
      </c>
      <c r="B8" s="6" t="s">
        <v>762</v>
      </c>
      <c r="C8" s="6" t="s">
        <v>763</v>
      </c>
      <c r="D8" s="6" t="s">
        <v>764</v>
      </c>
    </row>
    <row r="9" ht="18.75" spans="1:4">
      <c r="A9" s="6">
        <v>5</v>
      </c>
      <c r="B9" s="6" t="s">
        <v>765</v>
      </c>
      <c r="C9" s="6" t="s">
        <v>766</v>
      </c>
      <c r="D9" s="6" t="s">
        <v>692</v>
      </c>
    </row>
    <row r="10" ht="18.75" spans="1:4">
      <c r="A10" s="6">
        <v>6</v>
      </c>
      <c r="B10" s="6" t="s">
        <v>767</v>
      </c>
      <c r="C10" s="6" t="s">
        <v>768</v>
      </c>
      <c r="D10" s="6" t="s">
        <v>368</v>
      </c>
    </row>
    <row r="11" ht="18.75" spans="1:4">
      <c r="A11" s="6">
        <v>7</v>
      </c>
      <c r="B11" s="6" t="s">
        <v>769</v>
      </c>
      <c r="C11" s="6" t="s">
        <v>770</v>
      </c>
      <c r="D11" s="6" t="s">
        <v>368</v>
      </c>
    </row>
    <row r="12" ht="18.75" spans="1:4">
      <c r="A12" s="6">
        <v>8</v>
      </c>
      <c r="B12" s="6" t="s">
        <v>771</v>
      </c>
      <c r="C12" s="6" t="s">
        <v>772</v>
      </c>
      <c r="D12" s="6" t="s">
        <v>165</v>
      </c>
    </row>
    <row r="13" ht="18.75" spans="1:4">
      <c r="A13" s="6">
        <v>9</v>
      </c>
      <c r="B13" s="6" t="s">
        <v>773</v>
      </c>
      <c r="C13" s="6" t="s">
        <v>774</v>
      </c>
      <c r="D13" s="6" t="s">
        <v>775</v>
      </c>
    </row>
    <row r="14" ht="18.75" spans="1:4">
      <c r="A14" s="6">
        <v>10</v>
      </c>
      <c r="B14" s="6" t="s">
        <v>776</v>
      </c>
      <c r="C14" s="6" t="s">
        <v>777</v>
      </c>
      <c r="D14" s="6" t="s">
        <v>775</v>
      </c>
    </row>
    <row r="15" ht="18.75" spans="1:4">
      <c r="A15" s="6">
        <v>11</v>
      </c>
      <c r="B15" s="6" t="s">
        <v>778</v>
      </c>
      <c r="C15" s="6" t="s">
        <v>779</v>
      </c>
      <c r="D15" s="6" t="s">
        <v>780</v>
      </c>
    </row>
    <row r="16" ht="18.75" spans="1:4">
      <c r="A16" s="6">
        <v>12</v>
      </c>
      <c r="B16" s="6" t="s">
        <v>781</v>
      </c>
      <c r="C16" s="6" t="s">
        <v>782</v>
      </c>
      <c r="D16" s="6">
        <f>61.8+3</f>
        <v>64.8</v>
      </c>
    </row>
    <row r="17" ht="18.75" spans="1:4">
      <c r="A17" s="6">
        <v>13</v>
      </c>
      <c r="B17" s="6" t="s">
        <v>783</v>
      </c>
      <c r="C17" s="6" t="s">
        <v>784</v>
      </c>
      <c r="D17" s="6" t="s">
        <v>278</v>
      </c>
    </row>
    <row r="18" ht="18.75" spans="1:4">
      <c r="A18" s="6">
        <v>14</v>
      </c>
      <c r="B18" s="6" t="s">
        <v>785</v>
      </c>
      <c r="C18" s="6" t="s">
        <v>786</v>
      </c>
      <c r="D18" s="6">
        <f>61.5+3</f>
        <v>64.5</v>
      </c>
    </row>
    <row r="19" ht="18.75" spans="1:4">
      <c r="A19" s="6">
        <v>15</v>
      </c>
      <c r="B19" s="6" t="s">
        <v>787</v>
      </c>
      <c r="C19" s="6" t="s">
        <v>788</v>
      </c>
      <c r="D19" s="6" t="s">
        <v>231</v>
      </c>
    </row>
    <row r="20" ht="18.75" spans="1:4">
      <c r="A20" s="6">
        <v>16</v>
      </c>
      <c r="B20" s="6" t="s">
        <v>789</v>
      </c>
      <c r="C20" s="6" t="s">
        <v>790</v>
      </c>
      <c r="D20" s="6" t="s">
        <v>436</v>
      </c>
    </row>
    <row r="21" ht="18.75" spans="1:4">
      <c r="A21" s="6">
        <v>17</v>
      </c>
      <c r="B21" s="6" t="s">
        <v>791</v>
      </c>
      <c r="C21" s="6" t="s">
        <v>792</v>
      </c>
      <c r="D21" s="6" t="s">
        <v>318</v>
      </c>
    </row>
    <row r="22" ht="18.75" spans="1:4">
      <c r="A22" s="6">
        <v>18</v>
      </c>
      <c r="B22" s="6" t="s">
        <v>793</v>
      </c>
      <c r="C22" s="6" t="s">
        <v>794</v>
      </c>
      <c r="D22" s="6" t="s">
        <v>795</v>
      </c>
    </row>
    <row r="23" ht="18.75" spans="1:4">
      <c r="A23" s="6">
        <v>19</v>
      </c>
      <c r="B23" s="6" t="s">
        <v>796</v>
      </c>
      <c r="C23" s="6" t="s">
        <v>797</v>
      </c>
      <c r="D23" s="6" t="s">
        <v>405</v>
      </c>
    </row>
    <row r="24" ht="18.75" spans="1:4">
      <c r="A24" s="6">
        <v>20</v>
      </c>
      <c r="B24" s="6" t="s">
        <v>798</v>
      </c>
      <c r="C24" s="6" t="s">
        <v>799</v>
      </c>
      <c r="D24" s="6" t="s">
        <v>159</v>
      </c>
    </row>
    <row r="25" ht="18.75" spans="1:4">
      <c r="A25" s="6">
        <v>21</v>
      </c>
      <c r="B25" s="6" t="s">
        <v>800</v>
      </c>
      <c r="C25" s="6" t="s">
        <v>801</v>
      </c>
      <c r="D25" s="6" t="s">
        <v>30</v>
      </c>
    </row>
    <row r="26" s="9" customFormat="1" ht="30" customHeight="1" spans="1:4">
      <c r="A26" s="10" t="s">
        <v>56</v>
      </c>
      <c r="B26" s="10"/>
      <c r="C26" s="10"/>
      <c r="D26" s="10"/>
    </row>
    <row r="27" ht="18.75" spans="1:4">
      <c r="A27" s="5" t="s">
        <v>3</v>
      </c>
      <c r="B27" s="5" t="s">
        <v>4</v>
      </c>
      <c r="C27" s="5" t="s">
        <v>5</v>
      </c>
      <c r="D27" s="5" t="s">
        <v>6</v>
      </c>
    </row>
    <row r="28" ht="18.75" spans="1:4">
      <c r="A28" s="6">
        <v>1</v>
      </c>
      <c r="B28" s="6" t="s">
        <v>802</v>
      </c>
      <c r="C28" s="6" t="s">
        <v>803</v>
      </c>
      <c r="D28" s="6" t="s">
        <v>804</v>
      </c>
    </row>
    <row r="29" ht="18.75" spans="1:4">
      <c r="A29" s="6">
        <v>2</v>
      </c>
      <c r="B29" s="6" t="s">
        <v>805</v>
      </c>
      <c r="C29" s="6" t="s">
        <v>806</v>
      </c>
      <c r="D29" s="6" t="s">
        <v>692</v>
      </c>
    </row>
    <row r="30" ht="18.75" spans="1:4">
      <c r="A30" s="6">
        <v>3</v>
      </c>
      <c r="B30" s="6" t="s">
        <v>807</v>
      </c>
      <c r="C30" s="6" t="s">
        <v>808</v>
      </c>
      <c r="D30" s="6" t="s">
        <v>493</v>
      </c>
    </row>
    <row r="31" ht="18.75" spans="1:4">
      <c r="A31" s="6">
        <v>4</v>
      </c>
      <c r="B31" s="6" t="s">
        <v>809</v>
      </c>
      <c r="C31" s="6" t="s">
        <v>810</v>
      </c>
      <c r="D31" s="6" t="s">
        <v>275</v>
      </c>
    </row>
    <row r="32" ht="18.75" spans="1:4">
      <c r="A32" s="6">
        <v>5</v>
      </c>
      <c r="B32" s="6" t="s">
        <v>811</v>
      </c>
      <c r="C32" s="6" t="s">
        <v>812</v>
      </c>
      <c r="D32" s="6" t="s">
        <v>383</v>
      </c>
    </row>
    <row r="33" ht="18.75" spans="1:4">
      <c r="A33" s="6">
        <v>6</v>
      </c>
      <c r="B33" s="6" t="s">
        <v>813</v>
      </c>
      <c r="C33" s="6" t="s">
        <v>814</v>
      </c>
      <c r="D33" s="6" t="s">
        <v>610</v>
      </c>
    </row>
    <row r="34" ht="18.75" spans="1:4">
      <c r="A34" s="6">
        <v>7</v>
      </c>
      <c r="B34" s="6" t="s">
        <v>815</v>
      </c>
      <c r="C34" s="6" t="s">
        <v>816</v>
      </c>
      <c r="D34" s="6" t="s">
        <v>610</v>
      </c>
    </row>
    <row r="35" ht="18.75" spans="1:4">
      <c r="A35" s="6">
        <v>8</v>
      </c>
      <c r="B35" s="6" t="s">
        <v>817</v>
      </c>
      <c r="C35" s="6" t="s">
        <v>818</v>
      </c>
      <c r="D35" s="6" t="s">
        <v>819</v>
      </c>
    </row>
    <row r="36" ht="18.75" spans="1:4">
      <c r="A36" s="6">
        <v>9</v>
      </c>
      <c r="B36" s="6" t="s">
        <v>820</v>
      </c>
      <c r="C36" s="6" t="s">
        <v>821</v>
      </c>
      <c r="D36" s="6" t="s">
        <v>36</v>
      </c>
    </row>
    <row r="37" ht="18.75" spans="1:4">
      <c r="A37" s="6">
        <v>10</v>
      </c>
      <c r="B37" s="6" t="s">
        <v>822</v>
      </c>
      <c r="C37" s="6" t="s">
        <v>823</v>
      </c>
      <c r="D37" s="6" t="s">
        <v>824</v>
      </c>
    </row>
    <row r="38" ht="18.75" spans="1:4">
      <c r="A38" s="6">
        <v>11</v>
      </c>
      <c r="B38" s="6" t="s">
        <v>825</v>
      </c>
      <c r="C38" s="6" t="s">
        <v>826</v>
      </c>
      <c r="D38" s="6" t="s">
        <v>288</v>
      </c>
    </row>
    <row r="39" ht="18.75" spans="1:4">
      <c r="A39" s="6">
        <v>12</v>
      </c>
      <c r="B39" s="6" t="s">
        <v>827</v>
      </c>
      <c r="C39" s="6" t="s">
        <v>828</v>
      </c>
      <c r="D39" s="6" t="s">
        <v>829</v>
      </c>
    </row>
    <row r="40" ht="18.75" spans="1:4">
      <c r="A40" s="6">
        <v>13</v>
      </c>
      <c r="B40" s="6" t="s">
        <v>830</v>
      </c>
      <c r="C40" s="6" t="s">
        <v>831</v>
      </c>
      <c r="D40" s="6" t="s">
        <v>832</v>
      </c>
    </row>
    <row r="41" ht="18.75" spans="1:4">
      <c r="A41" s="6">
        <v>14</v>
      </c>
      <c r="B41" s="6" t="s">
        <v>833</v>
      </c>
      <c r="C41" s="6" t="s">
        <v>834</v>
      </c>
      <c r="D41" s="6" t="s">
        <v>835</v>
      </c>
    </row>
    <row r="42" ht="18.75" spans="1:4">
      <c r="A42" s="6">
        <v>15</v>
      </c>
      <c r="B42" s="6" t="s">
        <v>836</v>
      </c>
      <c r="C42" s="6" t="s">
        <v>837</v>
      </c>
      <c r="D42" s="6" t="s">
        <v>838</v>
      </c>
    </row>
    <row r="43" ht="18.75" spans="1:4">
      <c r="A43" s="6">
        <v>16</v>
      </c>
      <c r="B43" s="6" t="s">
        <v>839</v>
      </c>
      <c r="C43" s="6" t="s">
        <v>840</v>
      </c>
      <c r="D43" s="6" t="s">
        <v>841</v>
      </c>
    </row>
    <row r="44" ht="18.75" spans="1:4">
      <c r="A44" s="6">
        <v>17</v>
      </c>
      <c r="B44" s="6" t="s">
        <v>842</v>
      </c>
      <c r="C44" s="6" t="s">
        <v>843</v>
      </c>
      <c r="D44" s="6" t="s">
        <v>844</v>
      </c>
    </row>
    <row r="45" ht="18.75" spans="1:4">
      <c r="A45" s="6">
        <v>18</v>
      </c>
      <c r="B45" s="6" t="s">
        <v>845</v>
      </c>
      <c r="C45" s="6" t="s">
        <v>846</v>
      </c>
      <c r="D45" s="6" t="s">
        <v>847</v>
      </c>
    </row>
    <row r="46" s="9" customFormat="1" ht="30" customHeight="1" spans="1:4">
      <c r="A46" s="10" t="s">
        <v>205</v>
      </c>
      <c r="B46" s="10"/>
      <c r="C46" s="10"/>
      <c r="D46" s="10"/>
    </row>
    <row r="47" ht="18.75" spans="1:4">
      <c r="A47" s="5" t="s">
        <v>3</v>
      </c>
      <c r="B47" s="5" t="s">
        <v>4</v>
      </c>
      <c r="C47" s="5" t="s">
        <v>5</v>
      </c>
      <c r="D47" s="5" t="s">
        <v>6</v>
      </c>
    </row>
    <row r="48" ht="18.75" spans="1:4">
      <c r="A48" s="6">
        <v>1</v>
      </c>
      <c r="B48" s="6" t="s">
        <v>848</v>
      </c>
      <c r="C48" s="6" t="s">
        <v>849</v>
      </c>
      <c r="D48" s="6">
        <f>61.3+3</f>
        <v>64.3</v>
      </c>
    </row>
    <row r="49" ht="18.75" spans="1:4">
      <c r="A49" s="6">
        <v>2</v>
      </c>
      <c r="B49" s="6" t="s">
        <v>850</v>
      </c>
      <c r="C49" s="6" t="s">
        <v>851</v>
      </c>
      <c r="D49" s="6">
        <f>58.2+4</f>
        <v>62.2</v>
      </c>
    </row>
    <row r="50" ht="18.75" spans="1:4">
      <c r="A50" s="6">
        <v>3</v>
      </c>
      <c r="B50" s="6" t="s">
        <v>852</v>
      </c>
      <c r="C50" s="6">
        <v>20803011524</v>
      </c>
      <c r="D50" s="6" t="s">
        <v>39</v>
      </c>
    </row>
    <row r="51" s="9" customFormat="1" ht="30" customHeight="1" spans="1:4">
      <c r="A51" s="10" t="s">
        <v>90</v>
      </c>
      <c r="B51" s="10"/>
      <c r="C51" s="10"/>
      <c r="D51" s="10"/>
    </row>
    <row r="52" ht="18.75" spans="1:4">
      <c r="A52" s="5" t="s">
        <v>3</v>
      </c>
      <c r="B52" s="5" t="s">
        <v>4</v>
      </c>
      <c r="C52" s="5" t="s">
        <v>5</v>
      </c>
      <c r="D52" s="5" t="s">
        <v>6</v>
      </c>
    </row>
    <row r="53" ht="18.75" spans="1:4">
      <c r="A53" s="6">
        <v>1</v>
      </c>
      <c r="B53" s="6" t="s">
        <v>853</v>
      </c>
      <c r="C53" s="6" t="s">
        <v>854</v>
      </c>
      <c r="D53" s="6" t="s">
        <v>855</v>
      </c>
    </row>
    <row r="54" ht="18.75" spans="1:4">
      <c r="A54" s="6">
        <v>2</v>
      </c>
      <c r="B54" s="6" t="s">
        <v>856</v>
      </c>
      <c r="C54" s="6" t="s">
        <v>857</v>
      </c>
      <c r="D54" s="6" t="s">
        <v>300</v>
      </c>
    </row>
    <row r="55" ht="18.75" spans="1:4">
      <c r="A55" s="6">
        <v>3</v>
      </c>
      <c r="B55" s="6" t="s">
        <v>858</v>
      </c>
      <c r="C55" s="6" t="s">
        <v>859</v>
      </c>
      <c r="D55" s="6" t="s">
        <v>860</v>
      </c>
    </row>
    <row r="56" s="9" customFormat="1" ht="30" customHeight="1" spans="1:4">
      <c r="A56" s="10" t="s">
        <v>453</v>
      </c>
      <c r="B56" s="10"/>
      <c r="C56" s="10"/>
      <c r="D56" s="10"/>
    </row>
    <row r="57" ht="18.75" spans="1:4">
      <c r="A57" s="5" t="s">
        <v>3</v>
      </c>
      <c r="B57" s="5" t="s">
        <v>4</v>
      </c>
      <c r="C57" s="5" t="s">
        <v>5</v>
      </c>
      <c r="D57" s="5" t="s">
        <v>6</v>
      </c>
    </row>
    <row r="58" ht="18.75" spans="1:4">
      <c r="A58" s="6">
        <v>1</v>
      </c>
      <c r="B58" s="6" t="s">
        <v>861</v>
      </c>
      <c r="C58" s="6" t="s">
        <v>862</v>
      </c>
      <c r="D58" s="6">
        <f>60.4+2</f>
        <v>62.4</v>
      </c>
    </row>
    <row r="59" ht="18.75" spans="1:4">
      <c r="A59" s="6">
        <v>2</v>
      </c>
      <c r="B59" s="6" t="s">
        <v>863</v>
      </c>
      <c r="C59" s="6" t="s">
        <v>864</v>
      </c>
      <c r="D59" s="6" t="s">
        <v>392</v>
      </c>
    </row>
    <row r="60" s="9" customFormat="1" ht="30" customHeight="1" spans="1:4">
      <c r="A60" s="10" t="s">
        <v>476</v>
      </c>
      <c r="B60" s="10"/>
      <c r="C60" s="10"/>
      <c r="D60" s="10"/>
    </row>
    <row r="61" ht="18.75" spans="1:4">
      <c r="A61" s="5" t="s">
        <v>3</v>
      </c>
      <c r="B61" s="5" t="s">
        <v>4</v>
      </c>
      <c r="C61" s="5" t="s">
        <v>5</v>
      </c>
      <c r="D61" s="5" t="s">
        <v>6</v>
      </c>
    </row>
    <row r="62" ht="18.75" spans="1:4">
      <c r="A62" s="6">
        <v>1</v>
      </c>
      <c r="B62" s="6" t="s">
        <v>865</v>
      </c>
      <c r="C62" s="6" t="s">
        <v>866</v>
      </c>
      <c r="D62" s="6" t="s">
        <v>311</v>
      </c>
    </row>
    <row r="63" ht="18.75" spans="1:4">
      <c r="A63" s="6">
        <v>2</v>
      </c>
      <c r="B63" s="6" t="s">
        <v>867</v>
      </c>
      <c r="C63" s="6" t="s">
        <v>868</v>
      </c>
      <c r="D63" s="6" t="s">
        <v>753</v>
      </c>
    </row>
  </sheetData>
  <mergeCells count="7">
    <mergeCell ref="A2:D2"/>
    <mergeCell ref="A3:D3"/>
    <mergeCell ref="A26:D26"/>
    <mergeCell ref="A46:D46"/>
    <mergeCell ref="A51:D51"/>
    <mergeCell ref="A56:D56"/>
    <mergeCell ref="A60:D60"/>
  </mergeCells>
  <pageMargins left="0.75" right="0.75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zoomScale="85" zoomScaleNormal="85" workbookViewId="0">
      <selection activeCell="A1" sqref="A1"/>
    </sheetView>
  </sheetViews>
  <sheetFormatPr defaultColWidth="9" defaultRowHeight="13.5" outlineLevelRow="5" outlineLevelCol="3"/>
  <cols>
    <col min="1" max="1" width="15.625" customWidth="1"/>
    <col min="2" max="2" width="20.625" customWidth="1"/>
    <col min="3" max="3" width="25.625" customWidth="1"/>
    <col min="4" max="4" width="20.625" customWidth="1"/>
  </cols>
  <sheetData>
    <row r="1" spans="1:1">
      <c r="A1" s="1" t="s">
        <v>0</v>
      </c>
    </row>
    <row r="2" ht="31.5" spans="1:4">
      <c r="A2" s="2" t="s">
        <v>869</v>
      </c>
      <c r="B2" s="3"/>
      <c r="C2" s="3"/>
      <c r="D2" s="3"/>
    </row>
    <row r="3" ht="30" customHeight="1" spans="1:4">
      <c r="A3" s="8" t="s">
        <v>215</v>
      </c>
      <c r="B3" s="8"/>
      <c r="C3" s="8"/>
      <c r="D3" s="8"/>
    </row>
    <row r="4" ht="18.75" spans="1:4">
      <c r="A4" s="5" t="s">
        <v>3</v>
      </c>
      <c r="B4" s="5" t="s">
        <v>4</v>
      </c>
      <c r="C4" s="5" t="s">
        <v>5</v>
      </c>
      <c r="D4" s="5" t="s">
        <v>6</v>
      </c>
    </row>
    <row r="5" ht="18.75" spans="1:4">
      <c r="A5" s="6">
        <v>1</v>
      </c>
      <c r="B5" s="6" t="s">
        <v>870</v>
      </c>
      <c r="C5" s="6" t="s">
        <v>871</v>
      </c>
      <c r="D5" s="6" t="s">
        <v>872</v>
      </c>
    </row>
    <row r="6" ht="18.75" spans="1:4">
      <c r="A6" s="6">
        <v>2</v>
      </c>
      <c r="B6" s="6" t="s">
        <v>873</v>
      </c>
      <c r="C6" s="6" t="s">
        <v>874</v>
      </c>
      <c r="D6" s="6" t="s">
        <v>875</v>
      </c>
    </row>
  </sheetData>
  <mergeCells count="2">
    <mergeCell ref="A2:D2"/>
    <mergeCell ref="A3:D3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zoomScale="85" zoomScaleNormal="85" workbookViewId="0">
      <selection activeCell="A1" sqref="A1"/>
    </sheetView>
  </sheetViews>
  <sheetFormatPr defaultColWidth="9" defaultRowHeight="13.5" outlineLevelRow="6" outlineLevelCol="3"/>
  <cols>
    <col min="1" max="1" width="15.625" customWidth="1"/>
    <col min="2" max="2" width="20.625" customWidth="1"/>
    <col min="3" max="3" width="25.625" customWidth="1"/>
    <col min="4" max="4" width="20.625" customWidth="1"/>
  </cols>
  <sheetData>
    <row r="1" spans="1:1">
      <c r="A1" s="1" t="s">
        <v>0</v>
      </c>
    </row>
    <row r="2" ht="31.5" spans="1:4">
      <c r="A2" s="2" t="s">
        <v>876</v>
      </c>
      <c r="B2" s="3"/>
      <c r="C2" s="3"/>
      <c r="D2" s="3"/>
    </row>
    <row r="3" s="7" customFormat="1" ht="30" customHeight="1" spans="1:4">
      <c r="A3" s="8" t="s">
        <v>205</v>
      </c>
      <c r="B3" s="8"/>
      <c r="C3" s="8"/>
      <c r="D3" s="8"/>
    </row>
    <row r="4" ht="18.75" spans="1:4">
      <c r="A4" s="5" t="s">
        <v>3</v>
      </c>
      <c r="B4" s="5" t="s">
        <v>4</v>
      </c>
      <c r="C4" s="5" t="s">
        <v>5</v>
      </c>
      <c r="D4" s="5" t="s">
        <v>6</v>
      </c>
    </row>
    <row r="5" ht="18.75" spans="1:4">
      <c r="A5" s="6">
        <v>1</v>
      </c>
      <c r="B5" s="6" t="s">
        <v>877</v>
      </c>
      <c r="C5" s="6" t="s">
        <v>878</v>
      </c>
      <c r="D5" s="6">
        <f>68.4+2</f>
        <v>70.4</v>
      </c>
    </row>
    <row r="6" ht="18.75" spans="1:4">
      <c r="A6" s="6">
        <v>2</v>
      </c>
      <c r="B6" s="6" t="s">
        <v>879</v>
      </c>
      <c r="C6" s="6" t="s">
        <v>880</v>
      </c>
      <c r="D6" s="6">
        <f>59.5+4</f>
        <v>63.5</v>
      </c>
    </row>
    <row r="7" ht="18.75" spans="1:4">
      <c r="A7" s="6">
        <v>3</v>
      </c>
      <c r="B7" s="6" t="s">
        <v>881</v>
      </c>
      <c r="C7" s="6" t="s">
        <v>882</v>
      </c>
      <c r="D7" s="6" t="s">
        <v>883</v>
      </c>
    </row>
  </sheetData>
  <mergeCells count="2">
    <mergeCell ref="A2:D2"/>
    <mergeCell ref="A3:D3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许昌学院附属中学</vt:lpstr>
      <vt:lpstr>邓庄乡中心学校</vt:lpstr>
      <vt:lpstr>实验学校中学部</vt:lpstr>
      <vt:lpstr>新东街学校</vt:lpstr>
      <vt:lpstr>许昌市郊菅庄小学</vt:lpstr>
      <vt:lpstr>学府街小学</vt:lpstr>
      <vt:lpstr>实验学校小学部</vt:lpstr>
      <vt:lpstr>将官池镇中心小学</vt:lpstr>
      <vt:lpstr>邓庄乡大张小学</vt:lpstr>
      <vt:lpstr>邓庄乡李庄小学</vt:lpstr>
      <vt:lpstr>邓庄乡田庄小学</vt:lpstr>
      <vt:lpstr>邓庄乡新郭小学</vt:lpstr>
      <vt:lpstr>邓庄乡许庄小学</vt:lpstr>
      <vt:lpstr>邓庄乡于庄小学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素塵</cp:lastModifiedBy>
  <dcterms:created xsi:type="dcterms:W3CDTF">2018-01-11T06:40:00Z</dcterms:created>
  <dcterms:modified xsi:type="dcterms:W3CDTF">2018-01-14T08:15:36Z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